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848" activeTab="15"/>
  </bookViews>
  <sheets>
    <sheet name="Tav.1.1" sheetId="1" r:id="rId1"/>
    <sheet name="Tav.1.2" sheetId="2" r:id="rId2"/>
    <sheet name="Tav.1.3" sheetId="3" r:id="rId3"/>
    <sheet name="Tav.1.4" sheetId="4" r:id="rId4"/>
    <sheet name="Tav.1.5" sheetId="5" r:id="rId5"/>
    <sheet name="Tav.1.6" sheetId="6" r:id="rId6"/>
    <sheet name="Tav.1.7" sheetId="7" r:id="rId7"/>
    <sheet name="Tav. 1.8" sheetId="8" r:id="rId8"/>
    <sheet name="Tav. 1.9" sheetId="9" r:id="rId9"/>
    <sheet name="Tav.1.10" sheetId="10" r:id="rId10"/>
    <sheet name="Tav.1.11" sheetId="11" r:id="rId11"/>
    <sheet name="Tav. 1.12" sheetId="12" r:id="rId12"/>
    <sheet name="Tav. 1.13" sheetId="13" r:id="rId13"/>
    <sheet name="Tav. 1.14" sheetId="14" r:id="rId14"/>
    <sheet name="Tav.1.15" sheetId="15" r:id="rId15"/>
    <sheet name="Tav.1.16" sheetId="16" r:id="rId16"/>
  </sheets>
  <externalReferences>
    <externalReference r:id="rId19"/>
    <externalReference r:id="rId20"/>
  </externalReferences>
  <definedNames>
    <definedName name="_xlnm.Print_Area" localSheetId="13">'Tav. 1.14'!$A$1:$H$144</definedName>
    <definedName name="_xlnm.Print_Area" localSheetId="15">'Tav.1.16'!$A$1:$D$1</definedName>
    <definedName name="bbbb" localSheetId="1">'[1]Tab_1_4'!#REF!</definedName>
    <definedName name="bbbb">'[1]Tab_1_4'!#REF!</definedName>
    <definedName name="taaaaa" localSheetId="1">'[1]Tab_1_3'!#REF!</definedName>
    <definedName name="taaaaa">'[1]Tab_1_3'!#REF!</definedName>
    <definedName name="Tab_1_1" localSheetId="9">'[1]Tab_1_3'!#REF!</definedName>
    <definedName name="Tab_1_1" localSheetId="10">'[1]Tab_1_3'!#REF!</definedName>
    <definedName name="Tab_1_1" localSheetId="14">'[1]Tab_1_3'!#REF!</definedName>
    <definedName name="Tab_1_1" localSheetId="15">'[1]Tab_1_3'!#REF!</definedName>
    <definedName name="Tab_1_1" localSheetId="1">'[1]Tab_1_3'!#REF!</definedName>
    <definedName name="Tab_1_1" localSheetId="3">'[1]Tab_1_3'!#REF!</definedName>
    <definedName name="Tab_1_1" localSheetId="4">'[1]Tab_1_3'!#REF!</definedName>
    <definedName name="Tab_1_1" localSheetId="5">'[1]Tab_1_3'!#REF!</definedName>
    <definedName name="Tab_1_1" localSheetId="6">'[1]Tab_1_3'!#REF!</definedName>
    <definedName name="Tab_1_1">'[1]Tab_1_3'!#REF!</definedName>
    <definedName name="Tab_1_2" localSheetId="9">#REF!</definedName>
    <definedName name="Tab_1_2" localSheetId="10">#REF!</definedName>
    <definedName name="Tab_1_2" localSheetId="14">#REF!</definedName>
    <definedName name="Tab_1_2" localSheetId="15">#REF!</definedName>
    <definedName name="Tab_1_2" localSheetId="1">#REF!</definedName>
    <definedName name="Tab_1_2" localSheetId="3">#REF!</definedName>
    <definedName name="Tab_1_2" localSheetId="4">#REF!</definedName>
    <definedName name="Tab_1_2" localSheetId="5">#REF!</definedName>
    <definedName name="Tab_1_2" localSheetId="6">#REF!</definedName>
    <definedName name="Tab_1_2">#REF!</definedName>
    <definedName name="Tab_1_2bis" localSheetId="9">#REF!</definedName>
    <definedName name="Tab_1_2bis" localSheetId="10">#REF!</definedName>
    <definedName name="Tab_1_2bis" localSheetId="14">#REF!</definedName>
    <definedName name="Tab_1_2bis" localSheetId="15">#REF!</definedName>
    <definedName name="Tab_1_2bis" localSheetId="1">#REF!</definedName>
    <definedName name="Tab_1_2bis" localSheetId="3">#REF!</definedName>
    <definedName name="Tab_1_2bis" localSheetId="4">#REF!</definedName>
    <definedName name="Tab_1_2bis" localSheetId="5">#REF!</definedName>
    <definedName name="Tab_1_2bis" localSheetId="6">#REF!</definedName>
    <definedName name="Tab_1_2bis">#REF!</definedName>
    <definedName name="Tab_1_3" localSheetId="9">'[1]Tab_1_4'!#REF!</definedName>
    <definedName name="Tab_1_3" localSheetId="10">'[1]Tab_1_4'!#REF!</definedName>
    <definedName name="Tab_1_3" localSheetId="14">'[1]Tab_1_4'!#REF!</definedName>
    <definedName name="Tab_1_3" localSheetId="15">'[1]Tab_1_4'!#REF!</definedName>
    <definedName name="Tab_1_3" localSheetId="1">'[1]Tab_1_4'!#REF!</definedName>
    <definedName name="Tab_1_3" localSheetId="3">'[1]Tab_1_4'!#REF!</definedName>
    <definedName name="Tab_1_3" localSheetId="4">'[1]Tab_1_4'!#REF!</definedName>
    <definedName name="Tab_1_3" localSheetId="5">'[1]Tab_1_4'!#REF!</definedName>
    <definedName name="Tab_1_3" localSheetId="6">'[1]Tab_1_4'!#REF!</definedName>
    <definedName name="Tab_1_3">'[1]Tab_1_4'!#REF!</definedName>
    <definedName name="Tab_1_5" localSheetId="1">'[2]Tav.1.4'!#REF!</definedName>
    <definedName name="Tab_1_5" localSheetId="3">'Tav.1.4'!#REF!</definedName>
    <definedName name="Tab_1_5">'[2]Tav.1.4'!#REF!</definedName>
    <definedName name="Tab_1_6" localSheetId="9">'[1]Tab_1__8'!#REF!</definedName>
    <definedName name="Tab_1_6" localSheetId="10">'[1]Tab_1__8'!#REF!</definedName>
    <definedName name="Tab_1_6" localSheetId="14">'[1]Tab_1__8'!#REF!</definedName>
    <definedName name="Tab_1_6" localSheetId="15">'[1]Tab_1__8'!#REF!</definedName>
    <definedName name="Tab_1_6" localSheetId="1">'[1]Tab_1__8'!#REF!</definedName>
    <definedName name="Tab_1_6" localSheetId="3">'[1]Tab_1__8'!#REF!</definedName>
    <definedName name="Tab_1_6" localSheetId="4">'[1]Tab_1__8'!#REF!</definedName>
    <definedName name="Tab_1_6" localSheetId="5">'Tav.1.6'!#REF!</definedName>
    <definedName name="Tab_1_6" localSheetId="6">'[1]Tab_1__8'!#REF!</definedName>
    <definedName name="Tab_1_6">'[1]Tab_1__8'!#REF!</definedName>
    <definedName name="Tab_1_7" localSheetId="9">#REF!</definedName>
    <definedName name="Tab_1_7" localSheetId="10">#REF!</definedName>
    <definedName name="Tab_1_7" localSheetId="14">#REF!</definedName>
    <definedName name="Tab_1_7" localSheetId="15">#REF!</definedName>
    <definedName name="Tab_1_7" localSheetId="1">#REF!</definedName>
    <definedName name="Tab_1_7" localSheetId="3">#REF!</definedName>
    <definedName name="Tab_1_7" localSheetId="4">'Tav.1.5'!$A$3:$D$17</definedName>
    <definedName name="Tab_1_7" localSheetId="5">#REF!</definedName>
    <definedName name="Tab_1_7" localSheetId="6">#REF!</definedName>
    <definedName name="Tab_1_7">#REF!</definedName>
    <definedName name="Tab_1_8">'Tav.1.7'!$A$2:$G$10</definedName>
    <definedName name="Tab_1_9">#REF!</definedName>
    <definedName name="xxxxxxxxxxxxxxxx">#REF!</definedName>
  </definedNames>
  <calcPr fullCalcOnLoad="1"/>
</workbook>
</file>

<file path=xl/sharedStrings.xml><?xml version="1.0" encoding="utf-8"?>
<sst xmlns="http://schemas.openxmlformats.org/spreadsheetml/2006/main" count="950" uniqueCount="349">
  <si>
    <r>
      <t xml:space="preserve">Fonte: </t>
    </r>
    <r>
      <rPr>
        <sz val="8.5"/>
        <rFont val="Garamond"/>
        <family val="1"/>
      </rPr>
      <t>Ns. elaborazioni su dati Istat</t>
    </r>
  </si>
  <si>
    <t>Totale</t>
  </si>
  <si>
    <t>-</t>
  </si>
  <si>
    <t>Pianura</t>
  </si>
  <si>
    <t>Collina litoranea</t>
  </si>
  <si>
    <t>Collina interna</t>
  </si>
  <si>
    <t>Collina</t>
  </si>
  <si>
    <t>Montagna litoranea</t>
  </si>
  <si>
    <t>Montagna interna</t>
  </si>
  <si>
    <t>Montagna</t>
  </si>
  <si>
    <t>POPOLAZIONE</t>
  </si>
  <si>
    <r>
      <t>SUPERFICIE (</t>
    </r>
    <r>
      <rPr>
        <i/>
        <sz val="9.5"/>
        <rFont val="Garamond"/>
        <family val="1"/>
      </rPr>
      <t>ettari</t>
    </r>
    <r>
      <rPr>
        <sz val="9.5"/>
        <rFont val="Garamond"/>
        <family val="1"/>
      </rPr>
      <t>)</t>
    </r>
  </si>
  <si>
    <t>Italia</t>
  </si>
  <si>
    <t>Mezzo-giorno</t>
  </si>
  <si>
    <t>Basilicata</t>
  </si>
  <si>
    <t>Prov. Matera</t>
  </si>
  <si>
    <t>Prov. Potenza</t>
  </si>
  <si>
    <t>Composizione percentuale</t>
  </si>
  <si>
    <t>Valori assoluti</t>
  </si>
  <si>
    <t>ZONE ALTIMETRICHE</t>
  </si>
  <si>
    <t>Minima</t>
  </si>
  <si>
    <t>Bassa</t>
  </si>
  <si>
    <t>Media</t>
  </si>
  <si>
    <t>Alta</t>
  </si>
  <si>
    <t>Valori percentuali</t>
  </si>
  <si>
    <t>GRADO DI SISMICITÀ</t>
  </si>
  <si>
    <r>
      <t>Fonte</t>
    </r>
    <r>
      <rPr>
        <sz val="8.5"/>
        <rFont val="Garamond"/>
        <family val="1"/>
      </rPr>
      <t>: Ns. elaborazioni su dati Istat</t>
    </r>
  </si>
  <si>
    <t>oltre 25.000</t>
  </si>
  <si>
    <t>6.001-25.000</t>
  </si>
  <si>
    <t>2.001-6.000</t>
  </si>
  <si>
    <t>fino a 2.000</t>
  </si>
  <si>
    <t>SUPERFICIE (ettari)</t>
  </si>
  <si>
    <t>NUMERO COMUNI</t>
  </si>
  <si>
    <r>
      <t>CLASSI DI SUPERFICIE (</t>
    </r>
    <r>
      <rPr>
        <i/>
        <sz val="9.5"/>
        <color indexed="8"/>
        <rFont val="Garamond"/>
        <family val="1"/>
      </rPr>
      <t>ettari</t>
    </r>
    <r>
      <rPr>
        <sz val="9.5"/>
        <color indexed="8"/>
        <rFont val="Garamond"/>
        <family val="1"/>
      </rPr>
      <t>)</t>
    </r>
  </si>
  <si>
    <r>
      <t xml:space="preserve">Fonte: </t>
    </r>
    <r>
      <rPr>
        <sz val="8.5"/>
        <rFont val="Garamond"/>
        <family val="1"/>
      </rPr>
      <t>Ns. elaborazioni su dati Ministero sviluppo economico, Statistiche dell'energia</t>
    </r>
  </si>
  <si>
    <t>Reti di distribuzione</t>
  </si>
  <si>
    <t>Termoelettrico</t>
  </si>
  <si>
    <t>Industriale</t>
  </si>
  <si>
    <t>Mezzo giorno</t>
  </si>
  <si>
    <t>DESTINAZIONE</t>
  </si>
  <si>
    <r>
      <t>Fonte</t>
    </r>
    <r>
      <rPr>
        <sz val="8.5"/>
        <rFont val="Garamond"/>
        <family val="1"/>
      </rPr>
      <t xml:space="preserve">: Ns. elaborazioni su dati Terna, Sistema Elettrico, Statistiche e Previsioni </t>
    </r>
  </si>
  <si>
    <t>fotovoltaica</t>
  </si>
  <si>
    <t>eolica</t>
  </si>
  <si>
    <t>geotermoelettrica</t>
  </si>
  <si>
    <t xml:space="preserve">termoelettrica </t>
  </si>
  <si>
    <t>idroelettrica</t>
  </si>
  <si>
    <t>Produzione netta</t>
  </si>
  <si>
    <t>Servizi ausiliari della produzione</t>
  </si>
  <si>
    <t>Produzione lorda</t>
  </si>
  <si>
    <r>
      <t xml:space="preserve"> </t>
    </r>
    <r>
      <rPr>
        <sz val="9.5"/>
        <color indexed="8"/>
        <rFont val="Garamond"/>
        <family val="1"/>
      </rPr>
      <t>-</t>
    </r>
    <r>
      <rPr>
        <sz val="9.5"/>
        <rFont val="Garamond"/>
        <family val="1"/>
      </rPr>
      <t xml:space="preserve"> </t>
    </r>
  </si>
  <si>
    <t>..</t>
  </si>
  <si>
    <t>Mezzo-                giorno</t>
  </si>
  <si>
    <t>Auto-    produttori</t>
  </si>
  <si>
    <t>Operatori del mercato elettrico</t>
  </si>
  <si>
    <t>Composizione percentuale per fonte</t>
  </si>
  <si>
    <t>FONTE</t>
  </si>
  <si>
    <r>
      <t>Fonte</t>
    </r>
    <r>
      <rPr>
        <sz val="8.5"/>
        <rFont val="Garamond"/>
        <family val="1"/>
      </rPr>
      <t xml:space="preserve">: Ns. elaborazioni su dati Terna, Sistema Elettrico. Statistiche e Previsioni </t>
    </r>
  </si>
  <si>
    <t>Domestico</t>
  </si>
  <si>
    <t>Terziario</t>
  </si>
  <si>
    <t>Industria</t>
  </si>
  <si>
    <t>Agricoltura</t>
  </si>
  <si>
    <t>CATEGORIE DI UTILIZZATORI</t>
  </si>
  <si>
    <r>
      <t>Fonte</t>
    </r>
    <r>
      <rPr>
        <sz val="8.5"/>
        <rFont val="Garamond"/>
        <family val="1"/>
      </rPr>
      <t>: Autorità interregionale di bacino della Basilicata</t>
    </r>
  </si>
  <si>
    <t>Gannano</t>
  </si>
  <si>
    <t>Basentello</t>
  </si>
  <si>
    <t>Camastra</t>
  </si>
  <si>
    <t>San Giuliano</t>
  </si>
  <si>
    <t>Pertusillo</t>
  </si>
  <si>
    <t>Monte Cotugno</t>
  </si>
  <si>
    <t>DATA</t>
  </si>
  <si>
    <t>Mezzogiorno</t>
  </si>
  <si>
    <t>Prov. di Matera</t>
  </si>
  <si>
    <t>Valsinni</t>
  </si>
  <si>
    <t>Tursi</t>
  </si>
  <si>
    <t>Tricarico</t>
  </si>
  <si>
    <t>Stigliano</t>
  </si>
  <si>
    <t>Scanzano</t>
  </si>
  <si>
    <t>San Mauro F.</t>
  </si>
  <si>
    <t>San Giorgio</t>
  </si>
  <si>
    <t>Salandra</t>
  </si>
  <si>
    <t>Rotondella</t>
  </si>
  <si>
    <t>Pomarico</t>
  </si>
  <si>
    <t>Policoro</t>
  </si>
  <si>
    <t>Pisticci</t>
  </si>
  <si>
    <t>Oliveto L.</t>
  </si>
  <si>
    <t>Nova Siri</t>
  </si>
  <si>
    <t>Montescaglioso</t>
  </si>
  <si>
    <t>Montalbano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</si>
  <si>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</si>
  <si>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</si>
  <si>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</si>
  <si>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</si>
  <si>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</si>
  <si>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</si>
  <si>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</si>
  <si>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</si>
  <si>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</si>
  <si>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</si>
  <si>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</si>
  <si>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</si>
  <si>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</si>
  <si>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</si>
  <si>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</si>
  <si>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Prov. di Potenza</t>
  </si>
  <si>
    <t>Viggiano</t>
  </si>
  <si>
    <t>Viggianello</t>
  </si>
  <si>
    <t>Vietri di P.</t>
  </si>
  <si>
    <t>Percentuale di acqua erogata sul totale dell'acqua immessa nella rete</t>
  </si>
  <si>
    <r>
      <t xml:space="preserve">Acqua potabile erogata complessivamente dalla rete </t>
    </r>
    <r>
      <rPr>
        <i/>
        <sz val="10"/>
        <rFont val="Garamond"/>
        <family val="1"/>
      </rPr>
      <t>(metri cubi)</t>
    </r>
  </si>
  <si>
    <r>
      <t xml:space="preserve">Acqua potabile immessa complessivamente nella rete </t>
    </r>
    <r>
      <rPr>
        <i/>
        <sz val="10"/>
        <rFont val="Garamond"/>
        <family val="1"/>
      </rPr>
      <t>(metri cubi)</t>
    </r>
  </si>
  <si>
    <t>Venosa</t>
  </si>
  <si>
    <t>Vaglio</t>
  </si>
  <si>
    <t>Trivigno</t>
  </si>
  <si>
    <t>Trecchina</t>
  </si>
  <si>
    <t>Tramutola</t>
  </si>
  <si>
    <t>Tolve</t>
  </si>
  <si>
    <t>Tito</t>
  </si>
  <si>
    <t>Terranova del P.</t>
  </si>
  <si>
    <t>Teana</t>
  </si>
  <si>
    <t>Spinoso</t>
  </si>
  <si>
    <t>Senise</t>
  </si>
  <si>
    <t>Savoia di L.</t>
  </si>
  <si>
    <t>Satriano</t>
  </si>
  <si>
    <t>Sasso di C.</t>
  </si>
  <si>
    <t>Sarconi</t>
  </si>
  <si>
    <t>Santarcangelo</t>
  </si>
  <si>
    <t>Sant'Angelo le F.</t>
  </si>
  <si>
    <t>San Severino</t>
  </si>
  <si>
    <t>San Paolo A.</t>
  </si>
  <si>
    <t>San Martino</t>
  </si>
  <si>
    <t>San Fele</t>
  </si>
  <si>
    <t>San Costantino A.</t>
  </si>
  <si>
    <t>San Chirico R.</t>
  </si>
  <si>
    <t>San Chirico N.</t>
  </si>
  <si>
    <t>Ruvo del M.</t>
  </si>
  <si>
    <t>Ruoti</t>
  </si>
  <si>
    <t>Rotonda</t>
  </si>
  <si>
    <t>Roccanova</t>
  </si>
  <si>
    <t>Rivello</t>
  </si>
  <si>
    <t>Ripacandida</t>
  </si>
  <si>
    <t>Rionero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</si>
  <si>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</si>
  <si>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</si>
  <si>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</si>
  <si>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</si>
  <si>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</si>
  <si>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</si>
  <si>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</si>
  <si>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</si>
  <si>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</si>
  <si>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Palazzo San Gervasio</t>
  </si>
  <si>
    <t>Oppido L.</t>
  </si>
  <si>
    <t xml:space="preserve">Noepoli </t>
  </si>
  <si>
    <t>Nemoli</t>
  </si>
  <si>
    <t>Muro Lucano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</si>
  <si>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</si>
  <si>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</si>
  <si>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</si>
  <si>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</si>
  <si>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</si>
  <si>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</si>
  <si>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</si>
  <si>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N.</t>
  </si>
  <si>
    <t>Maratea</t>
  </si>
  <si>
    <t>Lavello</t>
  </si>
  <si>
    <t>Lauria</t>
  </si>
  <si>
    <t>Laurenzana</t>
  </si>
  <si>
    <t>Latronico</t>
  </si>
  <si>
    <t>Lagonegro</t>
  </si>
  <si>
    <t>Guardia P.</t>
  </si>
  <si>
    <t>Grumento Nova</t>
  </si>
  <si>
    <t>Ginestra</t>
  </si>
  <si>
    <t>Genzano</t>
  </si>
  <si>
    <t>Gallicchio</t>
  </si>
  <si>
    <t>Francavilla in Sinni</t>
  </si>
  <si>
    <t>Forenza</t>
  </si>
  <si>
    <t>Filiano</t>
  </si>
  <si>
    <t>Fardella</t>
  </si>
  <si>
    <t>Episcopia</t>
  </si>
  <si>
    <t>Corleto P.</t>
  </si>
  <si>
    <t>Chiaromonte</t>
  </si>
  <si>
    <t>Cersosimo</t>
  </si>
  <si>
    <t>Castronuovo S.A.</t>
  </si>
  <si>
    <t>Castelsaraceno</t>
  </si>
  <si>
    <t>Castelmezzano</t>
  </si>
  <si>
    <t>Castelluccio S.</t>
  </si>
  <si>
    <t>Castelluccio I.</t>
  </si>
  <si>
    <t>Castelgrande</t>
  </si>
  <si>
    <t>Carbone</t>
  </si>
  <si>
    <t>Cancellara</t>
  </si>
  <si>
    <t>Campomaggiore</t>
  </si>
  <si>
    <t>Calvera</t>
  </si>
  <si>
    <t>Calvello</t>
  </si>
  <si>
    <t>Brindisi di M.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</si>
  <si>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</si>
  <si>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</si>
  <si>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</si>
  <si>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</si>
  <si>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</si>
  <si>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</si>
  <si>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</si>
  <si>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</si>
  <si>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</si>
  <si>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</si>
  <si>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di L.</t>
  </si>
  <si>
    <t>Acerenza</t>
  </si>
  <si>
    <t>Abriola</t>
  </si>
  <si>
    <t>Rifiuti urbani per abitante</t>
  </si>
  <si>
    <t>Ingombranti a smaltimento</t>
  </si>
  <si>
    <t>Rifiuto indifferenziato</t>
  </si>
  <si>
    <t>Raccolta differenziata</t>
  </si>
  <si>
    <t xml:space="preserve">Italia  </t>
  </si>
  <si>
    <r>
      <t>RIFIUTI PRODOTTI 
   (</t>
    </r>
    <r>
      <rPr>
        <i/>
        <sz val="9.5"/>
        <rFont val="Garamond"/>
        <family val="1"/>
      </rPr>
      <t>tonnellate</t>
    </r>
    <r>
      <rPr>
        <sz val="9.5"/>
        <rFont val="Garamond"/>
        <family val="1"/>
      </rPr>
      <t>)
RIFIUTI PER ABITANTE
     (</t>
    </r>
    <r>
      <rPr>
        <i/>
        <sz val="9.5"/>
        <rFont val="Garamond"/>
        <family val="1"/>
      </rPr>
      <t>Kg</t>
    </r>
    <r>
      <rPr>
        <sz val="9.5"/>
        <rFont val="Garamond"/>
        <family val="1"/>
      </rPr>
      <t>)</t>
    </r>
  </si>
  <si>
    <t>Altro</t>
  </si>
  <si>
    <t>Raccolta selettiva</t>
  </si>
  <si>
    <t>Altri ingombranti a recupero</t>
  </si>
  <si>
    <t>RAEE</t>
  </si>
  <si>
    <t>Tessili</t>
  </si>
  <si>
    <t>Metalli</t>
  </si>
  <si>
    <t>Carta</t>
  </si>
  <si>
    <t>Legno</t>
  </si>
  <si>
    <t>Plastica</t>
  </si>
  <si>
    <t>Vetro</t>
  </si>
  <si>
    <t>Verde</t>
  </si>
  <si>
    <t>Frazione umida</t>
  </si>
  <si>
    <t>FRAZIONI MERCEOLOGICHE</t>
  </si>
  <si>
    <r>
      <t xml:space="preserve">Fonte: </t>
    </r>
    <r>
      <rPr>
        <sz val="10"/>
        <rFont val="Garamond"/>
        <family val="1"/>
      </rPr>
      <t>Ns. elaborazione su dati Amministrazioni Provinciali di Potenza e Matera</t>
    </r>
  </si>
  <si>
    <t>Totale rifiuti urbani</t>
  </si>
  <si>
    <t>Ingombranti</t>
  </si>
  <si>
    <t>Rifiuti urbani misti tal quale e pulizia delle strade</t>
  </si>
  <si>
    <r>
      <t xml:space="preserve">Valori pro-capite </t>
    </r>
    <r>
      <rPr>
        <b/>
        <i/>
        <sz val="10"/>
        <rFont val="Garamond"/>
        <family val="1"/>
      </rPr>
      <t>(kg per abitante)</t>
    </r>
  </si>
  <si>
    <t>Comuni che effettuano la raccolta differenziata</t>
  </si>
  <si>
    <t xml:space="preserve"> % Raccolta differenziata</t>
  </si>
  <si>
    <r>
      <t xml:space="preserve">Produzione </t>
    </r>
    <r>
      <rPr>
        <b/>
        <i/>
        <sz val="10"/>
        <rFont val="Garamond"/>
        <family val="1"/>
      </rPr>
      <t>(tonnellate)</t>
    </r>
  </si>
  <si>
    <r>
      <t xml:space="preserve">Fonte: </t>
    </r>
    <r>
      <rPr>
        <sz val="8.5"/>
        <rFont val="Garamond"/>
        <family val="1"/>
      </rPr>
      <t>Ns. elaborazione su dati Amministrazioni Provinciali di Potenza e Matera</t>
    </r>
  </si>
  <si>
    <t>Totale raccolta differenziata</t>
  </si>
  <si>
    <t xml:space="preserve">Altro </t>
  </si>
  <si>
    <t xml:space="preserve">Oli minerali </t>
  </si>
  <si>
    <t>Oli vegetali</t>
  </si>
  <si>
    <t>Vernci inchiostri adesivi e  resine</t>
  </si>
  <si>
    <t>Batterie e accumulatori</t>
  </si>
  <si>
    <t xml:space="preserve">Contenitori TFC </t>
  </si>
  <si>
    <t>Farmaci</t>
  </si>
  <si>
    <t xml:space="preserve">Raccolta multimateriale altro </t>
  </si>
  <si>
    <t xml:space="preserve">Raccolta multimateriale vetro plastica alluminio </t>
  </si>
  <si>
    <t xml:space="preserve">Tessili </t>
  </si>
  <si>
    <t>Metallo</t>
  </si>
  <si>
    <t>Carta  e  cartoni</t>
  </si>
  <si>
    <t xml:space="preserve">Rifiuti  di  giardini  e  parchi </t>
  </si>
  <si>
    <t>Frazione  organica  umida</t>
  </si>
  <si>
    <t>Numero comuni che effettuano la raccolta</t>
  </si>
  <si>
    <r>
      <t xml:space="preserve">Produzione
</t>
    </r>
    <r>
      <rPr>
        <b/>
        <i/>
        <sz val="10"/>
        <rFont val="Garamond"/>
        <family val="1"/>
      </rPr>
      <t xml:space="preserve"> (tonnellate)</t>
    </r>
  </si>
  <si>
    <t>Tavola 1.13 - Raccolta differenziata per frazione merceologica. Produzione e numero comuni che</t>
  </si>
  <si>
    <t>BASILICATA</t>
  </si>
  <si>
    <t>Scanzano Jonico</t>
  </si>
  <si>
    <t>San Mauro Forte</t>
  </si>
  <si>
    <t>San Giorgio Lucano</t>
  </si>
  <si>
    <t>Oliveto Lucano</t>
  </si>
  <si>
    <t>Nova siri</t>
  </si>
  <si>
    <t>Montalbano Jonico</t>
  </si>
  <si>
    <t>Vietri di Potenza</t>
  </si>
  <si>
    <t>Vaglio Basilicata</t>
  </si>
  <si>
    <t>Rifiuti urbani</t>
  </si>
  <si>
    <t>Codice Comune</t>
  </si>
  <si>
    <r>
      <t xml:space="preserve">Valori pro capite 
</t>
    </r>
    <r>
      <rPr>
        <b/>
        <i/>
        <sz val="10"/>
        <rFont val="Garamond"/>
        <family val="1"/>
      </rPr>
      <t>(Kg per abitante)</t>
    </r>
  </si>
  <si>
    <t xml:space="preserve"> % Raccolta Differenziata</t>
  </si>
  <si>
    <r>
      <t xml:space="preserve">Totale rifiuti urbani </t>
    </r>
    <r>
      <rPr>
        <b/>
        <i/>
        <sz val="10"/>
        <rFont val="Garamond"/>
        <family val="1"/>
      </rPr>
      <t xml:space="preserve"> (tonnellate)</t>
    </r>
  </si>
  <si>
    <r>
      <t>Raccolta differenziata</t>
    </r>
    <r>
      <rPr>
        <b/>
        <i/>
        <sz val="10"/>
        <rFont val="Garamond"/>
        <family val="1"/>
      </rPr>
      <t xml:space="preserve"> (tonnellate)</t>
    </r>
  </si>
  <si>
    <t>Comuni</t>
  </si>
  <si>
    <t>Terranova di Pollino</t>
  </si>
  <si>
    <t>Savoia di Lucania</t>
  </si>
  <si>
    <t>Satriano di Lucania</t>
  </si>
  <si>
    <t>Sasso di Castalda</t>
  </si>
  <si>
    <t>Sant'Arcangelo</t>
  </si>
  <si>
    <t>Sant'Angelo Le Fratte</t>
  </si>
  <si>
    <t>San Severino Lucano</t>
  </si>
  <si>
    <t>San Paolo Albanese</t>
  </si>
  <si>
    <t>San Martino d'Agri</t>
  </si>
  <si>
    <t>San Costantino Albanese</t>
  </si>
  <si>
    <t>San Chirico Raparo</t>
  </si>
  <si>
    <t>San Chirico Nuovo</t>
  </si>
  <si>
    <t>Ruvo del Monte</t>
  </si>
  <si>
    <t>Rionero in vulture</t>
  </si>
  <si>
    <t>Oppido Lucano</t>
  </si>
  <si>
    <t>Noepoli</t>
  </si>
  <si>
    <t>Marsico Nuovo</t>
  </si>
  <si>
    <t>Guardia perticara</t>
  </si>
  <si>
    <t>Grumento nova</t>
  </si>
  <si>
    <t>Genzano di Lucania</t>
  </si>
  <si>
    <t>Corleto Perticara</t>
  </si>
  <si>
    <t>Castronuovo di Sant'Andrea</t>
  </si>
  <si>
    <t>Castelluccio Superiore</t>
  </si>
  <si>
    <t>Castelluccio Inferiore</t>
  </si>
  <si>
    <t>Brindisi Montagna</t>
  </si>
  <si>
    <t>Albano di Lucania</t>
  </si>
  <si>
    <t>Quantità smaltita</t>
  </si>
  <si>
    <t>Impianti</t>
  </si>
  <si>
    <r>
      <t xml:space="preserve">Tavola 1.4 - Gas naturale distribuito, per destinazione. Anni 2008-2010 </t>
    </r>
    <r>
      <rPr>
        <i/>
        <sz val="10"/>
        <rFont val="Garamond"/>
        <family val="1"/>
      </rPr>
      <t>(milioni di Standard metri cubi da 38,1 MJ)</t>
    </r>
  </si>
  <si>
    <r>
      <t xml:space="preserve">Tavola 1.7 - Disponibilità di acqua negli invasi lucani. Anni 2008-2010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volume invasato netto in mc</t>
    </r>
    <r>
      <rPr>
        <sz val="10"/>
        <rFont val="Garamond"/>
        <family val="1"/>
      </rPr>
      <t>)</t>
    </r>
  </si>
  <si>
    <r>
      <t>Tavola 1.5 - Produzione di energia elettrica per fonte. Anni 2008-2010</t>
    </r>
    <r>
      <rPr>
        <i/>
        <sz val="10"/>
        <rFont val="Garamond"/>
        <family val="1"/>
      </rPr>
      <t>(produzione in GWh)</t>
    </r>
  </si>
  <si>
    <t>Valori percentuali e valori per abitante</t>
  </si>
  <si>
    <t>Fonte: Ns. elaborazioni su dati ISPRA, Rapporto Rifiuti Urbani 2011</t>
  </si>
  <si>
    <r>
      <t>Font</t>
    </r>
    <r>
      <rPr>
        <sz val="8.5"/>
        <rFont val="Garamond"/>
        <family val="1"/>
      </rPr>
      <t>e: Ns. elaborazioni su dati ISPRA, Rapporto Rifiuti Urbani 2011</t>
    </r>
  </si>
  <si>
    <r>
      <t xml:space="preserve">Tavola 1.11 - Raccolta differenziata per frazioni merceologiche. Anni 2007-2009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tonnellate</t>
    </r>
    <r>
      <rPr>
        <sz val="10"/>
        <rFont val="Garamond"/>
        <family val="1"/>
      </rPr>
      <t>)</t>
    </r>
  </si>
  <si>
    <t>Tavola 1.14 - Produzione rifiuti urbani e raccolta differenziata per comune. Anno 2010</t>
  </si>
  <si>
    <r>
      <t xml:space="preserve">Tav. 1.14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Produzione rifiuti urbani e raccolta differenziata per comune. Anno 2010</t>
    </r>
  </si>
  <si>
    <t xml:space="preserve">                             effettuano la raccolta. Anno 2010</t>
  </si>
  <si>
    <t>Tavola 1.9 -Distribuzione di acqua potabile. Anno 2010</t>
  </si>
  <si>
    <t>Tavola 1.1 - Superficie territoriale e popolazione per zona altimetrica al 31 dicembre 2010</t>
  </si>
  <si>
    <t>Tavola 1.2 - Superficie territoriale e popolazione per grado di sismicità al 31 dicembre 2010</t>
  </si>
  <si>
    <t>Tavola 1.3 - Comuni, superficie e popolazione per classe di superficie territoriale al 31 dicembre 2010</t>
  </si>
  <si>
    <r>
      <t>Tavola 1.6 - Consumo di energia elettrica per categoria di utilizzatori. Anni 2008-2010</t>
    </r>
    <r>
      <rPr>
        <i/>
        <sz val="10"/>
        <rFont val="Garamond"/>
        <family val="1"/>
      </rPr>
      <t xml:space="preserve"> (in GWh)</t>
    </r>
  </si>
  <si>
    <t>Tavola 1.12 - Produzione di rifiuti e raccolta differenziata. Anno 2010</t>
  </si>
  <si>
    <t>Popolazione</t>
  </si>
  <si>
    <t>Tavola 1.10 - Produzione di rifiuti urbani. Anni 2007-2009</t>
  </si>
  <si>
    <r>
      <t xml:space="preserve">Fonte: Ns. elaborazione su dati Corpo Forestale dello Stato, </t>
    </r>
    <r>
      <rPr>
        <i/>
        <sz val="8.5"/>
        <rFont val="Garamond"/>
        <family val="1"/>
      </rPr>
      <t>Incendi boschivi 2010</t>
    </r>
  </si>
  <si>
    <t xml:space="preserve">Numero incendi </t>
  </si>
  <si>
    <t>Superficie percorsa dal fuoco</t>
  </si>
  <si>
    <t>Percentuale superfice percorsa dal fuoco sulla superficie forestale</t>
  </si>
  <si>
    <t>Comune</t>
  </si>
  <si>
    <t>Guardia Perticara</t>
  </si>
  <si>
    <t xml:space="preserve">In case sparse </t>
  </si>
  <si>
    <t>Abitanti equivalenti</t>
  </si>
  <si>
    <t>Totali urbani                   (Aetu)</t>
  </si>
  <si>
    <t>Totali                    (Aet)</t>
  </si>
  <si>
    <t xml:space="preserve">Residente </t>
  </si>
  <si>
    <t>Popolazione potenziale</t>
  </si>
  <si>
    <t>Abitanti equivalenti relativi a</t>
  </si>
  <si>
    <t>attività ristor. e bar</t>
  </si>
  <si>
    <t>micro industria</t>
  </si>
  <si>
    <t>piccola,                    media e grande industr.</t>
  </si>
  <si>
    <t>Presente non resid.</t>
  </si>
  <si>
    <t xml:space="preserve">pres. in strutt. albergh. </t>
  </si>
  <si>
    <t>pres.  in abitaz. private</t>
  </si>
  <si>
    <t>Tavola 1.8 - Carico inquinante potenziale espresso in termini di abitante equivalente per fonte di inquinamento 
                      e comune - Anno 2009</t>
  </si>
  <si>
    <t>San Martino d'A.</t>
  </si>
  <si>
    <t>Rionero in Vult.</t>
  </si>
  <si>
    <t>San Severino Luc.</t>
  </si>
  <si>
    <t>Satriano di Luc.</t>
  </si>
  <si>
    <t>Terranova di P.</t>
  </si>
  <si>
    <t>Castelluccio Inf.</t>
  </si>
  <si>
    <t>Castelluccio Sup.</t>
  </si>
  <si>
    <t>Albano di Luc.</t>
  </si>
  <si>
    <t>Pen dola re</t>
  </si>
  <si>
    <t>Montalbano J.</t>
  </si>
  <si>
    <t>Savoia di Luc.</t>
  </si>
  <si>
    <r>
      <t xml:space="preserve">Tavola 1.8 </t>
    </r>
    <r>
      <rPr>
        <sz val="10"/>
        <rFont val="Garamond"/>
        <family val="1"/>
      </rPr>
      <t xml:space="preserve">segue </t>
    </r>
    <r>
      <rPr>
        <b/>
        <sz val="10"/>
        <rFont val="Garamond"/>
        <family val="1"/>
      </rPr>
      <t>- Carico inquinante potenziale espresso in termini di abitante equivalente per fonte di 
                               inquinamento e comune - Anno 2009</t>
    </r>
  </si>
  <si>
    <r>
      <t xml:space="preserve">Tavola 1.16 - Incendi forestali e superficie forestale percorsa dal fuoco. Anni 2007 -2010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superficie in ettari</t>
    </r>
    <r>
      <rPr>
        <sz val="10"/>
        <rFont val="Garamond"/>
        <family val="1"/>
      </rPr>
      <t>)</t>
    </r>
  </si>
  <si>
    <r>
      <t xml:space="preserve"> </t>
    </r>
    <r>
      <rPr>
        <b/>
        <sz val="10"/>
        <color indexed="8"/>
        <rFont val="Garamond"/>
        <family val="1"/>
      </rPr>
      <t xml:space="preserve">Tavola 1.15 - Discariche per rifiuti urbani per provincia. Impianti e quantità smaltita.  Anni 2007-2009 </t>
    </r>
    <r>
      <rPr>
        <i/>
        <sz val="10"/>
        <color indexed="8"/>
        <rFont val="Garamond"/>
        <family val="1"/>
      </rPr>
      <t>(tonnellate)</t>
    </r>
    <r>
      <rPr>
        <b/>
        <sz val="10"/>
        <color indexed="8"/>
        <rFont val="Garamond"/>
        <family val="1"/>
      </rPr>
      <t xml:space="preserve"> </t>
    </r>
    <r>
      <rPr>
        <b/>
        <sz val="10"/>
        <rFont val="Garamond"/>
        <family val="1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</si>
</sst>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-&quot;L.&quot;\ * #,##0_-;\-&quot;L.&quot;\ * #,##0_-;_-&quot;L.&quot;\ * &quot;-&quot;_-;_-@_-"/>
    <numFmt numFmtId="167" formatCode="_-* #,##0.0_-;\-* #,##0.0_-;_-* &quot;-&quot;??_-;_-@_-"/>
    <numFmt numFmtId="168" formatCode="_-* #,##0_-;\-* #,##0_-;_-* &quot;-&quot;??_-;_-@_-"/>
    <numFmt numFmtId="169" formatCode="#,##0_ ;\-#,##0\ "/>
    <numFmt numFmtId="170" formatCode="0.0_ ;\-0.0\ 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Garamond"/>
      <family val="1"/>
    </font>
    <font>
      <u val="single"/>
      <sz val="9.5"/>
      <color indexed="8"/>
      <name val="Garamond"/>
      <family val="1"/>
    </font>
    <font>
      <sz val="10"/>
      <name val="MS Sans Serif"/>
      <family val="2"/>
    </font>
    <font>
      <sz val="10"/>
      <name val="Garamond"/>
      <family val="1"/>
    </font>
    <font>
      <sz val="10"/>
      <color indexed="8"/>
      <name val="Arial"/>
      <family val="2"/>
    </font>
    <font>
      <sz val="9.5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b/>
      <sz val="9.5"/>
      <name val="Garamond"/>
      <family val="1"/>
    </font>
    <font>
      <i/>
      <sz val="9.5"/>
      <name val="Garamond"/>
      <family val="1"/>
    </font>
    <font>
      <i/>
      <sz val="9.5"/>
      <color indexed="8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0"/>
      <color indexed="8"/>
      <name val="Garamond"/>
      <family val="1"/>
    </font>
    <font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sz val="9.5"/>
      <color indexed="8"/>
      <name val="Calibri"/>
      <family val="2"/>
    </font>
    <font>
      <b/>
      <sz val="9.5"/>
      <color indexed="8"/>
      <name val="Garamond"/>
      <family val="1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sz val="9.5"/>
      <name val="MS Sans Serif"/>
      <family val="2"/>
    </font>
    <font>
      <b/>
      <sz val="9.5"/>
      <name val="MS Sans Serif"/>
      <family val="2"/>
    </font>
    <font>
      <b/>
      <i/>
      <sz val="10"/>
      <name val="Garamond"/>
      <family val="1"/>
    </font>
    <font>
      <sz val="8.5"/>
      <color indexed="8"/>
      <name val="Garamond"/>
      <family val="1"/>
    </font>
    <font>
      <i/>
      <sz val="10"/>
      <color indexed="8"/>
      <name val="Garamond"/>
      <family val="1"/>
    </font>
    <font>
      <b/>
      <sz val="10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sz val="9.5"/>
      <color theme="1"/>
      <name val="Garamond"/>
      <family val="1"/>
    </font>
    <font>
      <b/>
      <sz val="9.5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29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0" fontId="56" fillId="20" borderId="5" applyNumberFormat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5" fillId="0" borderId="0" xfId="52" applyFont="1">
      <alignment/>
      <protection/>
    </xf>
    <xf numFmtId="0" fontId="1" fillId="0" borderId="10" xfId="61" applyFont="1" applyFill="1" applyBorder="1" applyAlignment="1">
      <alignment horizontal="right" wrapText="1"/>
      <protection/>
    </xf>
    <xf numFmtId="0" fontId="6" fillId="0" borderId="0" xfId="61">
      <alignment/>
      <protection/>
    </xf>
    <xf numFmtId="0" fontId="7" fillId="0" borderId="0" xfId="52" applyFont="1" applyFill="1" applyBorder="1">
      <alignment/>
      <protection/>
    </xf>
    <xf numFmtId="0" fontId="10" fillId="0" borderId="0" xfId="52" applyFont="1" applyFill="1">
      <alignment/>
      <protection/>
    </xf>
    <xf numFmtId="165" fontId="10" fillId="0" borderId="11" xfId="52" applyNumberFormat="1" applyFont="1" applyFill="1" applyBorder="1" applyAlignment="1">
      <alignment horizontal="right"/>
      <protection/>
    </xf>
    <xf numFmtId="3" fontId="10" fillId="0" borderId="11" xfId="52" applyNumberFormat="1" applyFont="1" applyFill="1" applyBorder="1" applyAlignment="1">
      <alignment horizontal="right"/>
      <protection/>
    </xf>
    <xf numFmtId="0" fontId="10" fillId="0" borderId="11" xfId="52" applyFont="1" applyFill="1" applyBorder="1">
      <alignment/>
      <protection/>
    </xf>
    <xf numFmtId="0" fontId="7" fillId="0" borderId="0" xfId="52" applyFont="1" applyFill="1">
      <alignment/>
      <protection/>
    </xf>
    <xf numFmtId="164" fontId="7" fillId="0" borderId="0" xfId="52" applyNumberFormat="1" applyFont="1" applyFill="1" applyBorder="1" applyAlignment="1">
      <alignment horizontal="right"/>
      <protection/>
    </xf>
    <xf numFmtId="3" fontId="7" fillId="0" borderId="0" xfId="52" applyNumberFormat="1" applyFont="1" applyFill="1" applyBorder="1" applyAlignment="1">
      <alignment horizontal="right"/>
      <protection/>
    </xf>
    <xf numFmtId="3" fontId="7" fillId="0" borderId="0" xfId="52" applyNumberFormat="1" applyFont="1" applyFill="1" applyAlignment="1">
      <alignment horizontal="right"/>
      <protection/>
    </xf>
    <xf numFmtId="3" fontId="2" fillId="0" borderId="0" xfId="61" applyNumberFormat="1" applyFont="1" applyBorder="1" applyAlignment="1">
      <alignment horizontal="right"/>
      <protection/>
    </xf>
    <xf numFmtId="0" fontId="11" fillId="0" borderId="0" xfId="52" applyFont="1" applyFill="1">
      <alignment/>
      <protection/>
    </xf>
    <xf numFmtId="164" fontId="11" fillId="0" borderId="0" xfId="52" applyNumberFormat="1" applyFont="1" applyFill="1" applyBorder="1" applyAlignment="1">
      <alignment horizontal="right"/>
      <protection/>
    </xf>
    <xf numFmtId="165" fontId="11" fillId="0" borderId="0" xfId="52" applyNumberFormat="1" applyFont="1" applyFill="1" applyBorder="1" applyAlignment="1">
      <alignment horizontal="right"/>
      <protection/>
    </xf>
    <xf numFmtId="3" fontId="12" fillId="0" borderId="0" xfId="61" applyNumberFormat="1" applyFont="1" applyFill="1" applyBorder="1" applyAlignment="1">
      <alignment horizontal="right" wrapText="1"/>
      <protection/>
    </xf>
    <xf numFmtId="0" fontId="7" fillId="0" borderId="0" xfId="52" applyFont="1" applyFill="1" applyAlignment="1">
      <alignment/>
      <protection/>
    </xf>
    <xf numFmtId="165" fontId="13" fillId="0" borderId="0" xfId="52" applyNumberFormat="1" applyFont="1" applyFill="1">
      <alignment/>
      <protection/>
    </xf>
    <xf numFmtId="3" fontId="13" fillId="0" borderId="0" xfId="52" applyNumberFormat="1" applyFont="1" applyFill="1" applyBorder="1">
      <alignment/>
      <protection/>
    </xf>
    <xf numFmtId="0" fontId="10" fillId="0" borderId="0" xfId="52" applyFont="1" applyFill="1" applyBorder="1">
      <alignment/>
      <protection/>
    </xf>
    <xf numFmtId="165" fontId="5" fillId="0" borderId="0" xfId="52" applyNumberFormat="1" applyFont="1" applyFill="1">
      <alignment/>
      <protection/>
    </xf>
    <xf numFmtId="165" fontId="5" fillId="0" borderId="0" xfId="52" applyNumberFormat="1" applyFont="1" applyFill="1" applyAlignment="1">
      <alignment horizontal="right"/>
      <protection/>
    </xf>
    <xf numFmtId="3" fontId="5" fillId="0" borderId="0" xfId="52" applyNumberFormat="1" applyFont="1" applyFill="1" applyBorder="1">
      <alignment/>
      <protection/>
    </xf>
    <xf numFmtId="3" fontId="5" fillId="0" borderId="0" xfId="52" applyNumberFormat="1" applyFont="1" applyFill="1" applyBorder="1" applyAlignment="1">
      <alignment horizontal="right"/>
      <protection/>
    </xf>
    <xf numFmtId="165" fontId="14" fillId="0" borderId="0" xfId="52" applyNumberFormat="1" applyFont="1" applyFill="1">
      <alignment/>
      <protection/>
    </xf>
    <xf numFmtId="165" fontId="14" fillId="0" borderId="0" xfId="52" applyNumberFormat="1" applyFont="1" applyFill="1" applyAlignment="1">
      <alignment horizontal="right"/>
      <protection/>
    </xf>
    <xf numFmtId="3" fontId="14" fillId="0" borderId="0" xfId="52" applyNumberFormat="1" applyFont="1" applyFill="1" applyBorder="1" applyAlignment="1">
      <alignment horizontal="right"/>
      <protection/>
    </xf>
    <xf numFmtId="3" fontId="14" fillId="0" borderId="0" xfId="52" applyNumberFormat="1" applyFont="1" applyFill="1" applyBorder="1">
      <alignment/>
      <protection/>
    </xf>
    <xf numFmtId="0" fontId="7" fillId="0" borderId="0" xfId="52" applyFont="1" applyFill="1" applyAlignment="1">
      <alignment horizontal="right" vertical="top" wrapText="1"/>
      <protection/>
    </xf>
    <xf numFmtId="0" fontId="7" fillId="0" borderId="12" xfId="52" applyFont="1" applyFill="1" applyBorder="1" applyAlignment="1">
      <alignment horizontal="right" vertical="top" wrapText="1"/>
      <protection/>
    </xf>
    <xf numFmtId="0" fontId="2" fillId="0" borderId="12" xfId="58" applyFont="1" applyFill="1" applyBorder="1" applyAlignment="1">
      <alignment horizontal="right" vertical="top" wrapText="1"/>
      <protection/>
    </xf>
    <xf numFmtId="0" fontId="7" fillId="0" borderId="11" xfId="52" applyFont="1" applyFill="1" applyBorder="1" applyAlignment="1">
      <alignment horizontal="right" vertical="top" wrapText="1"/>
      <protection/>
    </xf>
    <xf numFmtId="0" fontId="2" fillId="0" borderId="0" xfId="51" applyFont="1" applyAlignment="1">
      <alignment/>
      <protection/>
    </xf>
    <xf numFmtId="0" fontId="7" fillId="0" borderId="13" xfId="52" applyFont="1" applyFill="1" applyBorder="1" applyAlignment="1">
      <alignment horizontal="left" vertical="center"/>
      <protection/>
    </xf>
    <xf numFmtId="0" fontId="15" fillId="0" borderId="0" xfId="51" applyFont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9" fillId="0" borderId="0" xfId="51" applyFont="1">
      <alignment/>
      <protection/>
    </xf>
    <xf numFmtId="164" fontId="20" fillId="0" borderId="0" xfId="51" applyNumberFormat="1" applyFont="1">
      <alignment/>
      <protection/>
    </xf>
    <xf numFmtId="0" fontId="20" fillId="0" borderId="11" xfId="51" applyFont="1" applyBorder="1">
      <alignment/>
      <protection/>
    </xf>
    <xf numFmtId="0" fontId="21" fillId="0" borderId="0" xfId="51" applyFont="1">
      <alignment/>
      <protection/>
    </xf>
    <xf numFmtId="164" fontId="2" fillId="0" borderId="0" xfId="51" applyNumberFormat="1" applyFont="1">
      <alignment/>
      <protection/>
    </xf>
    <xf numFmtId="164" fontId="2" fillId="0" borderId="0" xfId="51" applyNumberFormat="1" applyFont="1" applyAlignment="1">
      <alignment horizontal="right"/>
      <protection/>
    </xf>
    <xf numFmtId="3" fontId="2" fillId="0" borderId="0" xfId="51" applyNumberFormat="1" applyFont="1" applyAlignment="1">
      <alignment horizontal="right"/>
      <protection/>
    </xf>
    <xf numFmtId="3" fontId="2" fillId="0" borderId="0" xfId="51" applyNumberFormat="1" applyFont="1">
      <alignment/>
      <protection/>
    </xf>
    <xf numFmtId="0" fontId="20" fillId="0" borderId="0" xfId="51" applyFont="1">
      <alignment/>
      <protection/>
    </xf>
    <xf numFmtId="3" fontId="20" fillId="0" borderId="0" xfId="51" applyNumberFormat="1" applyFont="1">
      <alignment/>
      <protection/>
    </xf>
    <xf numFmtId="0" fontId="21" fillId="0" borderId="0" xfId="51" applyFont="1" applyAlignment="1">
      <alignment/>
      <protection/>
    </xf>
    <xf numFmtId="0" fontId="22" fillId="0" borderId="0" xfId="51" applyFont="1" applyAlignment="1">
      <alignment/>
      <protection/>
    </xf>
    <xf numFmtId="3" fontId="21" fillId="0" borderId="0" xfId="51" applyNumberFormat="1" applyFont="1">
      <alignment/>
      <protection/>
    </xf>
    <xf numFmtId="165" fontId="21" fillId="0" borderId="0" xfId="51" applyNumberFormat="1" applyFont="1">
      <alignment/>
      <protection/>
    </xf>
    <xf numFmtId="164" fontId="7" fillId="0" borderId="12" xfId="52" applyNumberFormat="1" applyFont="1" applyFill="1" applyBorder="1" applyAlignment="1">
      <alignment horizontal="right" vertical="top" wrapText="1"/>
      <protection/>
    </xf>
    <xf numFmtId="0" fontId="15" fillId="0" borderId="0" xfId="51" applyFont="1" applyAlignment="1">
      <alignment vertical="center"/>
      <protection/>
    </xf>
    <xf numFmtId="0" fontId="7" fillId="0" borderId="0" xfId="52" applyFont="1">
      <alignment/>
      <protection/>
    </xf>
    <xf numFmtId="4" fontId="7" fillId="0" borderId="0" xfId="52" applyNumberFormat="1" applyFont="1">
      <alignment/>
      <protection/>
    </xf>
    <xf numFmtId="164" fontId="10" fillId="0" borderId="11" xfId="52" applyNumberFormat="1" applyFont="1" applyBorder="1">
      <alignment/>
      <protection/>
    </xf>
    <xf numFmtId="165" fontId="10" fillId="0" borderId="11" xfId="52" applyNumberFormat="1" applyFont="1" applyBorder="1">
      <alignment/>
      <protection/>
    </xf>
    <xf numFmtId="0" fontId="10" fillId="0" borderId="11" xfId="52" applyFont="1" applyBorder="1">
      <alignment/>
      <protection/>
    </xf>
    <xf numFmtId="4" fontId="10" fillId="0" borderId="11" xfId="52" applyNumberFormat="1" applyFont="1" applyBorder="1">
      <alignment/>
      <protection/>
    </xf>
    <xf numFmtId="0" fontId="10" fillId="0" borderId="11" xfId="52" applyFont="1" applyBorder="1" applyAlignment="1">
      <alignment horizontal="left" vertical="top" wrapText="1"/>
      <protection/>
    </xf>
    <xf numFmtId="164" fontId="7" fillId="0" borderId="0" xfId="52" applyNumberFormat="1" applyFont="1">
      <alignment/>
      <protection/>
    </xf>
    <xf numFmtId="165" fontId="7" fillId="0" borderId="0" xfId="52" applyNumberFormat="1" applyFont="1">
      <alignment/>
      <protection/>
    </xf>
    <xf numFmtId="0" fontId="7" fillId="0" borderId="0" xfId="52" applyFont="1" applyBorder="1" applyAlignment="1">
      <alignment horizontal="left" vertical="top" wrapText="1"/>
      <protection/>
    </xf>
    <xf numFmtId="0" fontId="10" fillId="0" borderId="0" xfId="52" applyFont="1">
      <alignment/>
      <protection/>
    </xf>
    <xf numFmtId="164" fontId="10" fillId="0" borderId="0" xfId="52" applyNumberFormat="1" applyFont="1" applyBorder="1">
      <alignment/>
      <protection/>
    </xf>
    <xf numFmtId="165" fontId="10" fillId="0" borderId="0" xfId="52" applyNumberFormat="1" applyFont="1">
      <alignment/>
      <protection/>
    </xf>
    <xf numFmtId="0" fontId="10" fillId="0" borderId="0" xfId="52" applyFont="1" applyBorder="1">
      <alignment/>
      <protection/>
    </xf>
    <xf numFmtId="4" fontId="10" fillId="0" borderId="0" xfId="52" applyNumberFormat="1" applyFont="1" applyBorder="1">
      <alignment/>
      <protection/>
    </xf>
    <xf numFmtId="0" fontId="10" fillId="0" borderId="0" xfId="52" applyFont="1" applyBorder="1" applyAlignment="1">
      <alignment horizontal="left" vertical="top" wrapText="1"/>
      <protection/>
    </xf>
    <xf numFmtId="0" fontId="7" fillId="0" borderId="0" xfId="52" applyFont="1" applyBorder="1">
      <alignment/>
      <protection/>
    </xf>
    <xf numFmtId="0" fontId="7" fillId="0" borderId="11" xfId="52" applyFont="1" applyBorder="1" applyAlignment="1">
      <alignment horizontal="right" vertical="top" wrapText="1"/>
      <protection/>
    </xf>
    <xf numFmtId="0" fontId="2" fillId="0" borderId="0" xfId="53" applyFont="1" applyFill="1">
      <alignment/>
      <protection/>
    </xf>
    <xf numFmtId="0" fontId="5" fillId="0" borderId="0" xfId="52" applyFont="1" applyAlignment="1">
      <alignment vertical="center"/>
      <protection/>
    </xf>
    <xf numFmtId="0" fontId="7" fillId="0" borderId="0" xfId="52" applyFont="1" applyAlignment="1">
      <alignment horizontal="left"/>
      <protection/>
    </xf>
    <xf numFmtId="165" fontId="7" fillId="0" borderId="11" xfId="51" applyNumberFormat="1" applyFont="1" applyFill="1" applyBorder="1" applyAlignment="1" applyProtection="1">
      <alignment horizontal="right"/>
      <protection/>
    </xf>
    <xf numFmtId="165" fontId="7" fillId="0" borderId="11" xfId="52" applyNumberFormat="1" applyFont="1" applyBorder="1" applyAlignment="1">
      <alignment horizontal="right"/>
      <protection/>
    </xf>
    <xf numFmtId="0" fontId="7" fillId="0" borderId="11" xfId="52" applyFont="1" applyBorder="1" applyAlignment="1">
      <alignment horizontal="left" wrapText="1"/>
      <protection/>
    </xf>
    <xf numFmtId="165" fontId="7" fillId="0" borderId="0" xfId="51" applyNumberFormat="1" applyFont="1" applyFill="1" applyBorder="1" applyAlignment="1" applyProtection="1">
      <alignment horizontal="right"/>
      <protection/>
    </xf>
    <xf numFmtId="165" fontId="7" fillId="0" borderId="0" xfId="52" applyNumberFormat="1" applyFont="1" applyAlignment="1">
      <alignment horizontal="right"/>
      <protection/>
    </xf>
    <xf numFmtId="0" fontId="7" fillId="0" borderId="0" xfId="52" applyFont="1" applyBorder="1" applyAlignment="1">
      <alignment horizontal="left" wrapText="1"/>
      <protection/>
    </xf>
    <xf numFmtId="165" fontId="10" fillId="0" borderId="0" xfId="51" applyNumberFormat="1" applyFont="1" applyFill="1" applyBorder="1" applyAlignment="1" applyProtection="1">
      <alignment horizontal="right"/>
      <protection/>
    </xf>
    <xf numFmtId="165" fontId="10" fillId="0" borderId="0" xfId="52" applyNumberFormat="1" applyFont="1" applyAlignment="1">
      <alignment horizontal="right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0" xfId="52" applyFont="1" applyAlignment="1">
      <alignment horizontal="left" wrapText="1"/>
      <protection/>
    </xf>
    <xf numFmtId="0" fontId="9" fillId="0" borderId="0" xfId="52" applyFont="1" applyAlignment="1">
      <alignment/>
      <protection/>
    </xf>
    <xf numFmtId="164" fontId="7" fillId="0" borderId="0" xfId="52" applyNumberFormat="1" applyFont="1" applyBorder="1" applyAlignment="1">
      <alignment horizontal="right"/>
      <protection/>
    </xf>
    <xf numFmtId="0" fontId="7" fillId="0" borderId="0" xfId="52" applyFont="1" applyBorder="1" applyAlignment="1">
      <alignment horizontal="right"/>
      <protection/>
    </xf>
    <xf numFmtId="0" fontId="7" fillId="0" borderId="0" xfId="51" applyNumberFormat="1" applyFont="1" applyFill="1" applyBorder="1" applyAlignment="1" applyProtection="1">
      <alignment horizontal="right"/>
      <protection/>
    </xf>
    <xf numFmtId="164" fontId="7" fillId="0" borderId="0" xfId="52" applyNumberFormat="1" applyFont="1" applyAlignment="1">
      <alignment horizontal="right"/>
      <protection/>
    </xf>
    <xf numFmtId="0" fontId="7" fillId="0" borderId="0" xfId="52" applyFont="1" applyAlignment="1">
      <alignment horizontal="right"/>
      <protection/>
    </xf>
    <xf numFmtId="164" fontId="10" fillId="0" borderId="0" xfId="52" applyNumberFormat="1" applyFont="1" applyAlignment="1">
      <alignment horizontal="right"/>
      <protection/>
    </xf>
    <xf numFmtId="0" fontId="10" fillId="0" borderId="0" xfId="52" applyFont="1" applyAlignment="1">
      <alignment horizontal="right"/>
      <protection/>
    </xf>
    <xf numFmtId="4" fontId="10" fillId="0" borderId="0" xfId="51" applyNumberFormat="1" applyFont="1" applyFill="1" applyBorder="1" applyAlignment="1" applyProtection="1">
      <alignment horizontal="right"/>
      <protection/>
    </xf>
    <xf numFmtId="0" fontId="10" fillId="0" borderId="0" xfId="51" applyNumberFormat="1" applyFont="1" applyFill="1" applyBorder="1" applyAlignment="1" applyProtection="1">
      <alignment horizontal="right"/>
      <protection/>
    </xf>
    <xf numFmtId="4" fontId="7" fillId="0" borderId="0" xfId="51" applyNumberFormat="1" applyFont="1" applyFill="1" applyBorder="1" applyAlignment="1" applyProtection="1">
      <alignment horizontal="right"/>
      <protection/>
    </xf>
    <xf numFmtId="0" fontId="7" fillId="0" borderId="0" xfId="52" applyFont="1" applyAlignment="1">
      <alignment/>
      <protection/>
    </xf>
    <xf numFmtId="0" fontId="10" fillId="0" borderId="0" xfId="52" applyFont="1" applyAlignment="1">
      <alignment vertical="center"/>
      <protection/>
    </xf>
    <xf numFmtId="0" fontId="7" fillId="0" borderId="0" xfId="52" applyFont="1" applyBorder="1" applyAlignment="1">
      <alignment horizontal="right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165" fontId="7" fillId="0" borderId="0" xfId="51" applyNumberFormat="1" applyFont="1" applyFill="1" applyBorder="1" applyAlignment="1" applyProtection="1">
      <alignment/>
      <protection/>
    </xf>
    <xf numFmtId="0" fontId="2" fillId="0" borderId="0" xfId="59" applyFont="1" applyFill="1" applyBorder="1" applyAlignment="1">
      <alignment/>
      <protection/>
    </xf>
    <xf numFmtId="0" fontId="9" fillId="0" borderId="0" xfId="52" applyFont="1">
      <alignment/>
      <protection/>
    </xf>
    <xf numFmtId="165" fontId="10" fillId="0" borderId="0" xfId="52" applyNumberFormat="1" applyFont="1" applyBorder="1">
      <alignment/>
      <protection/>
    </xf>
    <xf numFmtId="165" fontId="10" fillId="0" borderId="0" xfId="51" applyNumberFormat="1" applyFont="1" applyFill="1" applyBorder="1" applyAlignment="1" applyProtection="1">
      <alignment/>
      <protection/>
    </xf>
    <xf numFmtId="0" fontId="20" fillId="0" borderId="0" xfId="59" applyFont="1" applyFill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 vertical="center"/>
      <protection/>
    </xf>
    <xf numFmtId="0" fontId="7" fillId="0" borderId="13" xfId="52" applyFont="1" applyBorder="1" applyAlignment="1">
      <alignment vertical="center"/>
      <protection/>
    </xf>
    <xf numFmtId="0" fontId="9" fillId="0" borderId="0" xfId="52" applyFont="1" applyAlignment="1">
      <alignment horizontal="left" wrapText="1"/>
      <protection/>
    </xf>
    <xf numFmtId="3" fontId="7" fillId="0" borderId="11" xfId="47" applyNumberFormat="1" applyFont="1" applyBorder="1" applyAlignment="1">
      <alignment horizontal="right"/>
    </xf>
    <xf numFmtId="3" fontId="23" fillId="0" borderId="11" xfId="51" applyNumberFormat="1" applyFont="1" applyFill="1" applyBorder="1" applyAlignment="1">
      <alignment wrapText="1"/>
      <protection/>
    </xf>
    <xf numFmtId="14" fontId="7" fillId="0" borderId="11" xfId="52" applyNumberFormat="1" applyFont="1" applyBorder="1" applyAlignment="1">
      <alignment horizontal="left"/>
      <protection/>
    </xf>
    <xf numFmtId="3" fontId="23" fillId="0" borderId="0" xfId="51" applyNumberFormat="1" applyFont="1" applyFill="1" applyAlignment="1">
      <alignment wrapText="1"/>
      <protection/>
    </xf>
    <xf numFmtId="14" fontId="7" fillId="0" borderId="0" xfId="52" applyNumberFormat="1" applyFont="1" applyAlignment="1">
      <alignment horizontal="left"/>
      <protection/>
    </xf>
    <xf numFmtId="3" fontId="7" fillId="0" borderId="0" xfId="47" applyNumberFormat="1" applyFont="1" applyAlignment="1">
      <alignment horizontal="right"/>
    </xf>
    <xf numFmtId="168" fontId="7" fillId="0" borderId="0" xfId="47" applyNumberFormat="1" applyFont="1" applyAlignment="1">
      <alignment/>
    </xf>
    <xf numFmtId="0" fontId="7" fillId="0" borderId="12" xfId="52" applyFont="1" applyBorder="1" applyAlignment="1">
      <alignment horizontal="righ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5" fillId="0" borderId="0" xfId="55" applyFont="1" applyFill="1" applyBorder="1">
      <alignment/>
      <protection/>
    </xf>
    <xf numFmtId="164" fontId="5" fillId="0" borderId="0" xfId="55" applyNumberFormat="1" applyFont="1" applyFill="1" applyBorder="1">
      <alignment/>
      <protection/>
    </xf>
    <xf numFmtId="0" fontId="5" fillId="0" borderId="0" xfId="55" applyFont="1" applyAlignment="1">
      <alignment vertical="center"/>
      <protection/>
    </xf>
    <xf numFmtId="0" fontId="5" fillId="0" borderId="0" xfId="55" applyFont="1" applyFill="1" applyBorder="1" applyAlignment="1">
      <alignment vertical="center"/>
      <protection/>
    </xf>
    <xf numFmtId="3" fontId="13" fillId="0" borderId="11" xfId="55" applyNumberFormat="1" applyFont="1" applyFill="1" applyBorder="1" applyAlignment="1">
      <alignment vertical="center"/>
      <protection/>
    </xf>
    <xf numFmtId="0" fontId="13" fillId="0" borderId="11" xfId="55" applyFont="1" applyFill="1" applyBorder="1" applyAlignment="1" applyProtection="1">
      <alignment vertical="center" wrapText="1"/>
      <protection/>
    </xf>
    <xf numFmtId="3" fontId="13" fillId="0" borderId="0" xfId="55" applyNumberFormat="1" applyFont="1" applyFill="1" applyBorder="1" applyAlignment="1" applyProtection="1">
      <alignment horizontal="right" vertical="center"/>
      <protection locked="0"/>
    </xf>
    <xf numFmtId="0" fontId="13" fillId="0" borderId="0" xfId="55" applyFont="1" applyFill="1" applyBorder="1" applyAlignment="1" applyProtection="1">
      <alignment vertical="center" wrapText="1"/>
      <protection/>
    </xf>
    <xf numFmtId="3" fontId="5" fillId="0" borderId="0" xfId="55" applyNumberFormat="1" applyFont="1" applyFill="1" applyBorder="1" applyAlignment="1" applyProtection="1">
      <alignment horizontal="right"/>
      <protection locked="0"/>
    </xf>
    <xf numFmtId="0" fontId="5" fillId="0" borderId="0" xfId="55" applyFont="1" applyFill="1" applyBorder="1" applyAlignment="1" applyProtection="1">
      <alignment vertical="center" wrapText="1"/>
      <protection/>
    </xf>
    <xf numFmtId="0" fontId="13" fillId="0" borderId="0" xfId="55" applyFont="1" applyAlignment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5" fillId="0" borderId="12" xfId="55" applyFont="1" applyBorder="1" applyAlignment="1">
      <alignment horizontal="right" vertical="top" wrapText="1"/>
      <protection/>
    </xf>
    <xf numFmtId="0" fontId="5" fillId="0" borderId="12" xfId="55" applyFont="1" applyFill="1" applyBorder="1" applyAlignment="1" applyProtection="1">
      <alignment vertical="center" wrapText="1"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horizontal="left"/>
      <protection/>
    </xf>
    <xf numFmtId="1" fontId="5" fillId="0" borderId="11" xfId="52" applyNumberFormat="1" applyFont="1" applyBorder="1">
      <alignment/>
      <protection/>
    </xf>
    <xf numFmtId="0" fontId="25" fillId="0" borderId="11" xfId="52" applyFont="1" applyBorder="1">
      <alignment/>
      <protection/>
    </xf>
    <xf numFmtId="164" fontId="10" fillId="0" borderId="0" xfId="52" applyNumberFormat="1" applyFont="1">
      <alignment/>
      <protection/>
    </xf>
    <xf numFmtId="3" fontId="10" fillId="0" borderId="0" xfId="52" applyNumberFormat="1" applyFont="1" applyFill="1" applyBorder="1" applyAlignment="1" applyProtection="1">
      <alignment/>
      <protection/>
    </xf>
    <xf numFmtId="3" fontId="7" fillId="0" borderId="0" xfId="52" applyNumberFormat="1" applyFont="1">
      <alignment/>
      <protection/>
    </xf>
    <xf numFmtId="0" fontId="7" fillId="0" borderId="0" xfId="52" applyFont="1" applyAlignment="1">
      <alignment horizontal="center"/>
      <protection/>
    </xf>
    <xf numFmtId="0" fontId="25" fillId="0" borderId="0" xfId="52" applyFont="1" applyBorder="1">
      <alignment/>
      <protection/>
    </xf>
    <xf numFmtId="0" fontId="26" fillId="0" borderId="0" xfId="52" applyFont="1">
      <alignment/>
      <protection/>
    </xf>
    <xf numFmtId="0" fontId="25" fillId="0" borderId="0" xfId="52" applyFont="1" applyAlignment="1">
      <alignment horizontal="right" vertical="top" wrapText="1"/>
      <protection/>
    </xf>
    <xf numFmtId="0" fontId="7" fillId="0" borderId="11" xfId="52" applyNumberFormat="1" applyFont="1" applyFill="1" applyBorder="1" applyAlignment="1" applyProtection="1">
      <alignment horizontal="right" vertical="top" wrapText="1"/>
      <protection/>
    </xf>
    <xf numFmtId="0" fontId="7" fillId="0" borderId="13" xfId="52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7" fillId="0" borderId="0" xfId="52" applyFont="1" applyBorder="1" applyAlignment="1">
      <alignment horizontal="left"/>
      <protection/>
    </xf>
    <xf numFmtId="164" fontId="10" fillId="0" borderId="11" xfId="52" applyNumberFormat="1" applyFont="1" applyBorder="1" applyAlignment="1">
      <alignment horizontal="right"/>
      <protection/>
    </xf>
    <xf numFmtId="3" fontId="10" fillId="0" borderId="11" xfId="52" applyNumberFormat="1" applyFont="1" applyFill="1" applyBorder="1" applyAlignment="1" applyProtection="1">
      <alignment horizontal="right"/>
      <protection/>
    </xf>
    <xf numFmtId="3" fontId="7" fillId="0" borderId="0" xfId="52" applyNumberFormat="1" applyFont="1" applyFill="1" applyBorder="1" applyAlignment="1" applyProtection="1">
      <alignment horizontal="right"/>
      <protection/>
    </xf>
    <xf numFmtId="0" fontId="7" fillId="0" borderId="0" xfId="52" applyFont="1" applyFill="1" applyBorder="1" applyAlignment="1">
      <alignment horizontal="left" vertical="top" wrapText="1"/>
      <protection/>
    </xf>
    <xf numFmtId="164" fontId="7" fillId="0" borderId="0" xfId="52" applyNumberFormat="1" applyFont="1" applyFill="1" applyAlignment="1">
      <alignment horizontal="right"/>
      <protection/>
    </xf>
    <xf numFmtId="2" fontId="7" fillId="0" borderId="0" xfId="52" applyNumberFormat="1" applyFont="1" applyAlignment="1">
      <alignment horizontal="right"/>
      <protection/>
    </xf>
    <xf numFmtId="3" fontId="7" fillId="0" borderId="0" xfId="52" applyNumberFormat="1" applyFont="1" applyAlignment="1">
      <alignment horizontal="right"/>
      <protection/>
    </xf>
    <xf numFmtId="164" fontId="10" fillId="0" borderId="0" xfId="52" applyNumberFormat="1" applyFont="1" applyBorder="1" applyAlignment="1">
      <alignment horizontal="right"/>
      <protection/>
    </xf>
    <xf numFmtId="3" fontId="10" fillId="0" borderId="0" xfId="52" applyNumberFormat="1" applyFont="1" applyFill="1" applyBorder="1" applyAlignment="1" applyProtection="1">
      <alignment horizontal="right"/>
      <protection/>
    </xf>
    <xf numFmtId="0" fontId="13" fillId="0" borderId="0" xfId="52" applyFont="1">
      <alignment/>
      <protection/>
    </xf>
    <xf numFmtId="0" fontId="5" fillId="0" borderId="0" xfId="60" applyFont="1">
      <alignment/>
      <protection/>
    </xf>
    <xf numFmtId="0" fontId="5" fillId="0" borderId="0" xfId="60" applyNumberFormat="1" applyFont="1" applyFill="1">
      <alignment/>
      <protection/>
    </xf>
    <xf numFmtId="3" fontId="5" fillId="0" borderId="0" xfId="60" applyNumberFormat="1" applyFont="1" applyFill="1">
      <alignment/>
      <protection/>
    </xf>
    <xf numFmtId="0" fontId="5" fillId="0" borderId="0" xfId="52" applyFont="1" applyAlignment="1">
      <alignment/>
      <protection/>
    </xf>
    <xf numFmtId="0" fontId="13" fillId="0" borderId="0" xfId="60" applyFont="1">
      <alignment/>
      <protection/>
    </xf>
    <xf numFmtId="0" fontId="13" fillId="0" borderId="11" xfId="60" applyFont="1" applyBorder="1">
      <alignment/>
      <protection/>
    </xf>
    <xf numFmtId="43" fontId="5" fillId="0" borderId="0" xfId="60" applyNumberFormat="1" applyFont="1">
      <alignment/>
      <protection/>
    </xf>
    <xf numFmtId="168" fontId="27" fillId="0" borderId="0" xfId="48" applyNumberFormat="1" applyFont="1" applyAlignment="1">
      <alignment horizontal="left"/>
    </xf>
    <xf numFmtId="168" fontId="27" fillId="0" borderId="0" xfId="60" applyNumberFormat="1" applyFont="1" applyAlignment="1">
      <alignment horizontal="left"/>
      <protection/>
    </xf>
    <xf numFmtId="168" fontId="27" fillId="0" borderId="0" xfId="60" applyNumberFormat="1" applyFont="1" applyAlignment="1">
      <alignment horizontal="right"/>
      <protection/>
    </xf>
    <xf numFmtId="0" fontId="27" fillId="0" borderId="0" xfId="60" applyFont="1">
      <alignment/>
      <protection/>
    </xf>
    <xf numFmtId="0" fontId="5" fillId="0" borderId="12" xfId="60" applyFont="1" applyBorder="1" applyAlignment="1">
      <alignment horizontal="center"/>
      <protection/>
    </xf>
    <xf numFmtId="0" fontId="5" fillId="0" borderId="12" xfId="60" applyFont="1" applyBorder="1">
      <alignment/>
      <protection/>
    </xf>
    <xf numFmtId="43" fontId="13" fillId="0" borderId="11" xfId="60" applyNumberFormat="1" applyFont="1" applyBorder="1">
      <alignment/>
      <protection/>
    </xf>
    <xf numFmtId="0" fontId="5" fillId="0" borderId="0" xfId="60" applyFont="1" applyAlignment="1">
      <alignment horizontal="left"/>
      <protection/>
    </xf>
    <xf numFmtId="0" fontId="5" fillId="0" borderId="11" xfId="60" applyFont="1" applyBorder="1" applyAlignment="1">
      <alignment horizontal="right" vertical="center"/>
      <protection/>
    </xf>
    <xf numFmtId="0" fontId="5" fillId="0" borderId="11" xfId="60" applyFont="1" applyBorder="1">
      <alignment/>
      <protection/>
    </xf>
    <xf numFmtId="0" fontId="5" fillId="0" borderId="11" xfId="60" applyFont="1" applyBorder="1" applyAlignment="1">
      <alignment horizontal="center" vertical="center"/>
      <protection/>
    </xf>
    <xf numFmtId="43" fontId="13" fillId="0" borderId="13" xfId="60" applyNumberFormat="1" applyFont="1" applyBorder="1" applyAlignment="1">
      <alignment horizontal="center" vertical="top"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right"/>
      <protection/>
    </xf>
    <xf numFmtId="43" fontId="5" fillId="0" borderId="0" xfId="54" applyNumberFormat="1" applyFont="1" applyFill="1" applyBorder="1" applyAlignment="1">
      <alignment horizontal="right"/>
      <protection/>
    </xf>
    <xf numFmtId="43" fontId="5" fillId="0" borderId="0" xfId="54" applyNumberFormat="1" applyFont="1" applyFill="1" applyBorder="1">
      <alignment/>
      <protection/>
    </xf>
    <xf numFmtId="43" fontId="13" fillId="0" borderId="11" xfId="54" applyNumberFormat="1" applyFont="1" applyFill="1" applyBorder="1" applyAlignment="1">
      <alignment horizontal="right"/>
      <protection/>
    </xf>
    <xf numFmtId="0" fontId="13" fillId="0" borderId="11" xfId="54" applyFont="1" applyFill="1" applyBorder="1">
      <alignment/>
      <protection/>
    </xf>
    <xf numFmtId="43" fontId="13" fillId="0" borderId="0" xfId="54" applyNumberFormat="1" applyFont="1" applyFill="1" applyBorder="1" applyAlignment="1">
      <alignment horizontal="right"/>
      <protection/>
    </xf>
    <xf numFmtId="0" fontId="13" fillId="0" borderId="0" xfId="54" applyFont="1" applyFill="1" applyBorder="1">
      <alignment/>
      <protection/>
    </xf>
    <xf numFmtId="43" fontId="15" fillId="0" borderId="0" xfId="57" applyNumberFormat="1" applyFont="1" applyFill="1" applyBorder="1" applyAlignment="1">
      <alignment horizontal="right" vertical="center" wrapText="1"/>
      <protection/>
    </xf>
    <xf numFmtId="0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vertical="center"/>
      <protection/>
    </xf>
    <xf numFmtId="43" fontId="5" fillId="0" borderId="0" xfId="57" applyNumberFormat="1" applyFont="1" applyFill="1" applyBorder="1" applyAlignment="1">
      <alignment horizontal="right" vertical="center" wrapText="1"/>
      <protection/>
    </xf>
    <xf numFmtId="3" fontId="7" fillId="0" borderId="11" xfId="52" applyNumberFormat="1" applyFont="1" applyBorder="1" applyAlignment="1">
      <alignment horizontal="right"/>
      <protection/>
    </xf>
    <xf numFmtId="0" fontId="7" fillId="0" borderId="11" xfId="52" applyFont="1" applyBorder="1">
      <alignment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7" fillId="0" borderId="12" xfId="52" applyFont="1" applyBorder="1" applyAlignment="1">
      <alignment horizontal="center"/>
      <protection/>
    </xf>
    <xf numFmtId="0" fontId="13" fillId="0" borderId="0" xfId="52" applyFont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9" fillId="0" borderId="0" xfId="56" applyFont="1" applyAlignment="1">
      <alignment/>
      <protection/>
    </xf>
    <xf numFmtId="0" fontId="5" fillId="0" borderId="0" xfId="56" applyFont="1" applyAlignment="1">
      <alignment horizontal="left" vertical="center"/>
      <protection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0" fontId="30" fillId="33" borderId="0" xfId="0" applyFont="1" applyFill="1" applyBorder="1" applyAlignment="1">
      <alignment/>
    </xf>
    <xf numFmtId="4" fontId="30" fillId="33" borderId="0" xfId="0" applyNumberFormat="1" applyFont="1" applyFill="1" applyBorder="1" applyAlignment="1">
      <alignment horizontal="center"/>
    </xf>
    <xf numFmtId="4" fontId="30" fillId="33" borderId="0" xfId="0" applyNumberFormat="1" applyFont="1" applyFill="1" applyBorder="1" applyAlignment="1">
      <alignment/>
    </xf>
    <xf numFmtId="164" fontId="7" fillId="0" borderId="0" xfId="52" applyNumberFormat="1" applyFont="1" applyBorder="1">
      <alignment/>
      <protection/>
    </xf>
    <xf numFmtId="165" fontId="0" fillId="33" borderId="0" xfId="0" applyNumberFormat="1" applyFill="1" applyBorder="1" applyAlignment="1">
      <alignment horizontal="center"/>
    </xf>
    <xf numFmtId="165" fontId="7" fillId="0" borderId="0" xfId="52" applyNumberFormat="1" applyFont="1" applyBorder="1" applyAlignment="1">
      <alignment horizontal="right"/>
      <protection/>
    </xf>
    <xf numFmtId="0" fontId="20" fillId="0" borderId="11" xfId="59" applyFont="1" applyFill="1" applyBorder="1" applyAlignment="1">
      <alignment/>
      <protection/>
    </xf>
    <xf numFmtId="14" fontId="7" fillId="0" borderId="0" xfId="52" applyNumberFormat="1" applyFont="1" applyBorder="1" applyAlignment="1">
      <alignment horizontal="left"/>
      <protection/>
    </xf>
    <xf numFmtId="168" fontId="7" fillId="0" borderId="0" xfId="47" applyNumberFormat="1" applyFont="1" applyBorder="1" applyAlignment="1">
      <alignment/>
    </xf>
    <xf numFmtId="3" fontId="7" fillId="0" borderId="0" xfId="47" applyNumberFormat="1" applyFont="1" applyBorder="1" applyAlignment="1">
      <alignment horizontal="right"/>
    </xf>
    <xf numFmtId="3" fontId="23" fillId="0" borderId="0" xfId="51" applyNumberFormat="1" applyFont="1" applyFill="1" applyBorder="1" applyAlignment="1">
      <alignment wrapText="1"/>
      <protection/>
    </xf>
    <xf numFmtId="1" fontId="5" fillId="0" borderId="0" xfId="52" applyNumberFormat="1" applyFont="1" applyBorder="1">
      <alignment/>
      <protection/>
    </xf>
    <xf numFmtId="3" fontId="7" fillId="0" borderId="0" xfId="52" applyNumberFormat="1" applyFont="1" applyBorder="1">
      <alignment/>
      <protection/>
    </xf>
    <xf numFmtId="3" fontId="7" fillId="0" borderId="0" xfId="52" applyNumberFormat="1" applyFont="1" applyBorder="1" applyAlignment="1">
      <alignment horizontal="right"/>
      <protection/>
    </xf>
    <xf numFmtId="2" fontId="7" fillId="0" borderId="0" xfId="52" applyNumberFormat="1" applyFont="1" applyBorder="1" applyAlignment="1">
      <alignment horizontal="right"/>
      <protection/>
    </xf>
    <xf numFmtId="165" fontId="7" fillId="0" borderId="0" xfId="52" applyNumberFormat="1" applyFont="1" applyFill="1" applyAlignment="1">
      <alignment horizontal="right"/>
      <protection/>
    </xf>
    <xf numFmtId="168" fontId="7" fillId="0" borderId="0" xfId="52" applyNumberFormat="1" applyFont="1" applyFill="1">
      <alignment/>
      <protection/>
    </xf>
    <xf numFmtId="0" fontId="1" fillId="0" borderId="10" xfId="62" applyFont="1" applyFill="1" applyBorder="1" applyAlignment="1">
      <alignment wrapText="1"/>
      <protection/>
    </xf>
    <xf numFmtId="0" fontId="1" fillId="0" borderId="10" xfId="62" applyFont="1" applyFill="1" applyBorder="1" applyAlignment="1">
      <alignment horizontal="right" wrapText="1"/>
      <protection/>
    </xf>
    <xf numFmtId="0" fontId="6" fillId="0" borderId="0" xfId="62">
      <alignment/>
      <protection/>
    </xf>
    <xf numFmtId="0" fontId="1" fillId="0" borderId="10" xfId="63" applyFont="1" applyFill="1" applyBorder="1" applyAlignment="1">
      <alignment horizontal="right" wrapText="1"/>
      <protection/>
    </xf>
    <xf numFmtId="0" fontId="6" fillId="0" borderId="0" xfId="63">
      <alignment/>
      <protection/>
    </xf>
    <xf numFmtId="168" fontId="11" fillId="0" borderId="0" xfId="52" applyNumberFormat="1" applyFont="1" applyFill="1">
      <alignment/>
      <protection/>
    </xf>
    <xf numFmtId="165" fontId="11" fillId="0" borderId="0" xfId="52" applyNumberFormat="1" applyFont="1" applyFill="1" applyAlignment="1">
      <alignment horizontal="right"/>
      <protection/>
    </xf>
    <xf numFmtId="164" fontId="10" fillId="0" borderId="11" xfId="52" applyNumberFormat="1" applyFont="1" applyFill="1" applyBorder="1" applyAlignment="1">
      <alignment horizontal="right"/>
      <protection/>
    </xf>
    <xf numFmtId="1" fontId="7" fillId="0" borderId="0" xfId="52" applyNumberFormat="1" applyFont="1" applyBorder="1">
      <alignment/>
      <protection/>
    </xf>
    <xf numFmtId="1" fontId="7" fillId="0" borderId="0" xfId="0" applyNumberFormat="1" applyFont="1" applyBorder="1" applyAlignment="1">
      <alignment/>
    </xf>
    <xf numFmtId="0" fontId="7" fillId="0" borderId="11" xfId="52" applyFont="1" applyBorder="1" applyAlignment="1">
      <alignment horizontal="left" vertical="top" wrapText="1"/>
      <protection/>
    </xf>
    <xf numFmtId="0" fontId="5" fillId="0" borderId="0" xfId="56" applyFont="1" applyAlignment="1">
      <alignment vertical="center"/>
      <protection/>
    </xf>
    <xf numFmtId="3" fontId="5" fillId="0" borderId="0" xfId="56" applyNumberFormat="1" applyFont="1" applyAlignment="1">
      <alignment vertical="center"/>
      <protection/>
    </xf>
    <xf numFmtId="164" fontId="5" fillId="0" borderId="0" xfId="56" applyNumberFormat="1" applyFont="1" applyAlignment="1">
      <alignment vertical="center"/>
      <protection/>
    </xf>
    <xf numFmtId="0" fontId="5" fillId="0" borderId="11" xfId="56" applyFont="1" applyBorder="1" applyAlignment="1">
      <alignment vertical="center"/>
      <protection/>
    </xf>
    <xf numFmtId="164" fontId="5" fillId="0" borderId="11" xfId="56" applyNumberFormat="1" applyFont="1" applyBorder="1" applyAlignment="1">
      <alignment vertical="center"/>
      <protection/>
    </xf>
    <xf numFmtId="0" fontId="5" fillId="0" borderId="12" xfId="56" applyFont="1" applyBorder="1" applyAlignment="1">
      <alignment vertical="center"/>
      <protection/>
    </xf>
    <xf numFmtId="0" fontId="66" fillId="0" borderId="0" xfId="0" applyFont="1" applyAlignment="1">
      <alignment/>
    </xf>
    <xf numFmtId="3" fontId="7" fillId="0" borderId="0" xfId="55" applyNumberFormat="1" applyFont="1" applyBorder="1" applyAlignment="1">
      <alignment horizontal="right" wrapText="1"/>
      <protection/>
    </xf>
    <xf numFmtId="3" fontId="7" fillId="0" borderId="0" xfId="55" applyNumberFormat="1" applyFont="1" applyFill="1" applyBorder="1" applyAlignment="1">
      <alignment/>
      <protection/>
    </xf>
    <xf numFmtId="3" fontId="7" fillId="0" borderId="0" xfId="55" applyNumberFormat="1" applyFont="1" applyAlignment="1">
      <alignment/>
      <protection/>
    </xf>
    <xf numFmtId="0" fontId="7" fillId="0" borderId="0" xfId="55" applyFont="1" applyFill="1" applyBorder="1" applyAlignment="1">
      <alignment/>
      <protection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67" fillId="0" borderId="0" xfId="0" applyFont="1" applyAlignment="1">
      <alignment/>
    </xf>
    <xf numFmtId="3" fontId="7" fillId="0" borderId="12" xfId="55" applyNumberFormat="1" applyFont="1" applyFill="1" applyBorder="1" applyAlignment="1" applyProtection="1">
      <alignment horizontal="right" vertical="top" wrapText="1"/>
      <protection locked="0"/>
    </xf>
    <xf numFmtId="164" fontId="7" fillId="0" borderId="12" xfId="55" applyNumberFormat="1" applyFont="1" applyFill="1" applyBorder="1" applyAlignment="1">
      <alignment horizontal="right" vertical="top" wrapText="1"/>
      <protection/>
    </xf>
    <xf numFmtId="0" fontId="7" fillId="0" borderId="12" xfId="55" applyFont="1" applyFill="1" applyBorder="1" applyAlignment="1">
      <alignment horizontal="right" vertical="top" wrapText="1"/>
      <protection/>
    </xf>
    <xf numFmtId="0" fontId="7" fillId="0" borderId="12" xfId="55" applyFont="1" applyBorder="1" applyAlignment="1">
      <alignment horizontal="right" vertical="top" wrapText="1"/>
      <protection/>
    </xf>
    <xf numFmtId="0" fontId="7" fillId="0" borderId="0" xfId="55" applyFont="1" applyFill="1" applyBorder="1" applyAlignment="1">
      <alignment horizontal="right" vertical="top" wrapText="1"/>
      <protection/>
    </xf>
    <xf numFmtId="0" fontId="7" fillId="0" borderId="0" xfId="55" applyFont="1" applyFill="1" applyBorder="1" applyAlignment="1">
      <alignment horizontal="right" vertical="top"/>
      <protection/>
    </xf>
    <xf numFmtId="0" fontId="5" fillId="0" borderId="13" xfId="55" applyFont="1" applyFill="1" applyBorder="1" applyAlignment="1" applyProtection="1">
      <alignment horizontal="center" vertical="top" wrapText="1"/>
      <protection/>
    </xf>
    <xf numFmtId="0" fontId="7" fillId="0" borderId="11" xfId="55" applyFont="1" applyFill="1" applyBorder="1" applyAlignment="1">
      <alignment horizontal="right" vertical="top" wrapText="1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1" fontId="2" fillId="0" borderId="14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0" fontId="66" fillId="0" borderId="0" xfId="0" applyFont="1" applyAlignment="1">
      <alignment horizontal="left"/>
    </xf>
    <xf numFmtId="1" fontId="20" fillId="0" borderId="10" xfId="0" applyNumberFormat="1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3" fontId="68" fillId="0" borderId="0" xfId="0" applyNumberFormat="1" applyFont="1" applyAlignment="1">
      <alignment/>
    </xf>
    <xf numFmtId="0" fontId="68" fillId="0" borderId="11" xfId="0" applyFont="1" applyBorder="1" applyAlignment="1">
      <alignment horizontal="left"/>
    </xf>
    <xf numFmtId="3" fontId="68" fillId="0" borderId="11" xfId="0" applyNumberFormat="1" applyFont="1" applyBorder="1" applyAlignment="1">
      <alignment/>
    </xf>
    <xf numFmtId="165" fontId="13" fillId="0" borderId="0" xfId="55" applyNumberFormat="1" applyFont="1" applyFill="1" applyBorder="1" applyAlignment="1" applyProtection="1">
      <alignment horizontal="right" vertical="center"/>
      <protection locked="0"/>
    </xf>
    <xf numFmtId="165" fontId="13" fillId="0" borderId="11" xfId="55" applyNumberFormat="1" applyFont="1" applyFill="1" applyBorder="1" applyAlignment="1" applyProtection="1">
      <alignment horizontal="right" vertical="center"/>
      <protection locked="0"/>
    </xf>
    <xf numFmtId="0" fontId="5" fillId="0" borderId="0" xfId="54" applyFont="1" applyFill="1" applyBorder="1" applyAlignment="1">
      <alignment/>
      <protection/>
    </xf>
    <xf numFmtId="41" fontId="5" fillId="0" borderId="0" xfId="60" applyNumberFormat="1" applyFont="1" applyAlignment="1">
      <alignment/>
      <protection/>
    </xf>
    <xf numFmtId="41" fontId="5" fillId="0" borderId="0" xfId="60" applyNumberFormat="1" applyFont="1">
      <alignment/>
      <protection/>
    </xf>
    <xf numFmtId="41" fontId="5" fillId="0" borderId="0" xfId="60" applyNumberFormat="1" applyFont="1" applyAlignment="1">
      <alignment horizontal="right"/>
      <protection/>
    </xf>
    <xf numFmtId="41" fontId="13" fillId="0" borderId="11" xfId="60" applyNumberFormat="1" applyFont="1" applyBorder="1" applyAlignment="1">
      <alignment/>
      <protection/>
    </xf>
    <xf numFmtId="168" fontId="5" fillId="0" borderId="0" xfId="60" applyNumberFormat="1" applyFont="1">
      <alignment/>
      <protection/>
    </xf>
    <xf numFmtId="168" fontId="13" fillId="0" borderId="11" xfId="60" applyNumberFormat="1" applyFont="1" applyBorder="1">
      <alignment/>
      <protection/>
    </xf>
    <xf numFmtId="43" fontId="5" fillId="0" borderId="0" xfId="60" applyNumberFormat="1" applyFont="1" applyBorder="1">
      <alignment/>
      <protection/>
    </xf>
    <xf numFmtId="4" fontId="32" fillId="0" borderId="0" xfId="0" applyNumberFormat="1" applyFont="1" applyBorder="1" applyAlignment="1">
      <alignment/>
    </xf>
    <xf numFmtId="43" fontId="13" fillId="0" borderId="0" xfId="60" applyNumberFormat="1" applyFont="1" applyBorder="1">
      <alignment/>
      <protection/>
    </xf>
    <xf numFmtId="4" fontId="33" fillId="0" borderId="0" xfId="0" applyNumberFormat="1" applyFont="1" applyBorder="1" applyAlignment="1">
      <alignment/>
    </xf>
    <xf numFmtId="43" fontId="5" fillId="0" borderId="0" xfId="54" applyNumberFormat="1" applyFont="1" applyFill="1" applyBorder="1" applyAlignment="1">
      <alignment/>
      <protection/>
    </xf>
    <xf numFmtId="43" fontId="13" fillId="0" borderId="13" xfId="54" applyNumberFormat="1" applyFont="1" applyFill="1" applyBorder="1" applyAlignment="1">
      <alignment horizontal="center" vertical="top" wrapText="1"/>
      <protection/>
    </xf>
    <xf numFmtId="43" fontId="13" fillId="0" borderId="11" xfId="54" applyNumberFormat="1" applyFont="1" applyFill="1" applyBorder="1" applyAlignment="1">
      <alignment horizontal="center" vertical="top" wrapText="1"/>
      <protection/>
    </xf>
    <xf numFmtId="43" fontId="13" fillId="0" borderId="11" xfId="54" applyNumberFormat="1" applyFont="1" applyFill="1" applyBorder="1" applyAlignment="1">
      <alignment horizontal="right" vertical="top" wrapText="1"/>
      <protection/>
    </xf>
    <xf numFmtId="43" fontId="13" fillId="0" borderId="0" xfId="54" applyNumberFormat="1" applyFont="1" applyFill="1" applyBorder="1">
      <alignment/>
      <protection/>
    </xf>
    <xf numFmtId="43" fontId="13" fillId="0" borderId="0" xfId="54" applyNumberFormat="1" applyFont="1" applyFill="1" applyBorder="1" applyAlignment="1">
      <alignment/>
      <protection/>
    </xf>
    <xf numFmtId="43" fontId="13" fillId="0" borderId="11" xfId="54" applyNumberFormat="1" applyFont="1" applyFill="1" applyBorder="1" applyAlignment="1">
      <alignment/>
      <protection/>
    </xf>
    <xf numFmtId="43" fontId="9" fillId="0" borderId="0" xfId="52" applyNumberFormat="1" applyFont="1" applyAlignment="1">
      <alignment/>
      <protection/>
    </xf>
    <xf numFmtId="167" fontId="27" fillId="0" borderId="0" xfId="60" applyNumberFormat="1" applyFont="1">
      <alignment/>
      <protection/>
    </xf>
    <xf numFmtId="1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8" fillId="0" borderId="0" xfId="52" applyFont="1" applyFill="1" applyBorder="1" applyAlignment="1">
      <alignment horizontal="left"/>
      <protection/>
    </xf>
    <xf numFmtId="0" fontId="13" fillId="0" borderId="11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left"/>
      <protection/>
    </xf>
    <xf numFmtId="0" fontId="9" fillId="0" borderId="13" xfId="52" applyFont="1" applyFill="1" applyBorder="1" applyAlignment="1">
      <alignment horizontal="left"/>
      <protection/>
    </xf>
    <xf numFmtId="0" fontId="24" fillId="0" borderId="0" xfId="51" applyFont="1" applyFill="1" applyAlignment="1">
      <alignment horizontal="left" vertical="center"/>
      <protection/>
    </xf>
    <xf numFmtId="0" fontId="2" fillId="0" borderId="13" xfId="51" applyFont="1" applyBorder="1" applyAlignment="1">
      <alignment vertical="top" wrapText="1"/>
      <protection/>
    </xf>
    <xf numFmtId="0" fontId="2" fillId="0" borderId="11" xfId="51" applyFont="1" applyBorder="1" applyAlignment="1">
      <alignment vertical="top" wrapText="1"/>
      <protection/>
    </xf>
    <xf numFmtId="0" fontId="2" fillId="0" borderId="12" xfId="51" applyFont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8" fillId="0" borderId="0" xfId="52" applyFont="1" applyFill="1" applyBorder="1" applyAlignment="1">
      <alignment horizontal="left" wrapText="1"/>
      <protection/>
    </xf>
    <xf numFmtId="0" fontId="13" fillId="0" borderId="11" xfId="52" applyFont="1" applyFill="1" applyBorder="1" applyAlignment="1">
      <alignment horizontal="left" vertical="center" wrapText="1"/>
      <protection/>
    </xf>
    <xf numFmtId="0" fontId="22" fillId="0" borderId="11" xfId="5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center" vertical="top" wrapText="1"/>
      <protection/>
    </xf>
    <xf numFmtId="0" fontId="2" fillId="0" borderId="0" xfId="59" applyFont="1" applyFill="1" applyBorder="1" applyAlignment="1">
      <alignment horizontal="center"/>
      <protection/>
    </xf>
    <xf numFmtId="0" fontId="8" fillId="0" borderId="13" xfId="52" applyFont="1" applyBorder="1" applyAlignment="1">
      <alignment horizontal="left"/>
      <protection/>
    </xf>
    <xf numFmtId="0" fontId="9" fillId="0" borderId="13" xfId="52" applyFont="1" applyBorder="1" applyAlignment="1">
      <alignment horizontal="left"/>
      <protection/>
    </xf>
    <xf numFmtId="0" fontId="2" fillId="0" borderId="13" xfId="59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/>
      <protection/>
    </xf>
    <xf numFmtId="0" fontId="8" fillId="0" borderId="0" xfId="52" applyFont="1" applyAlignment="1">
      <alignment horizontal="left" wrapText="1"/>
      <protection/>
    </xf>
    <xf numFmtId="0" fontId="13" fillId="0" borderId="0" xfId="55" applyFont="1" applyFill="1" applyBorder="1" applyAlignment="1" applyProtection="1">
      <alignment horizontal="left" vertical="center" wrapText="1"/>
      <protection/>
    </xf>
    <xf numFmtId="0" fontId="5" fillId="0" borderId="12" xfId="55" applyFont="1" applyFill="1" applyBorder="1" applyAlignment="1" applyProtection="1">
      <alignment horizontal="center" vertical="top" wrapText="1"/>
      <protection/>
    </xf>
    <xf numFmtId="0" fontId="7" fillId="0" borderId="13" xfId="55" applyFont="1" applyFill="1" applyBorder="1" applyAlignment="1" applyProtection="1">
      <alignment horizontal="left" vertical="top" wrapText="1"/>
      <protection/>
    </xf>
    <xf numFmtId="0" fontId="7" fillId="0" borderId="11" xfId="55" applyFont="1" applyFill="1" applyBorder="1" applyAlignment="1" applyProtection="1">
      <alignment horizontal="left" vertical="top" wrapText="1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9" fillId="0" borderId="0" xfId="52" applyNumberFormat="1" applyFont="1" applyFill="1" applyBorder="1" applyAlignment="1" applyProtection="1">
      <alignment horizontal="left"/>
      <protection/>
    </xf>
    <xf numFmtId="0" fontId="13" fillId="0" borderId="11" xfId="52" applyFont="1" applyFill="1" applyBorder="1" applyAlignment="1">
      <alignment horizontal="left"/>
      <protection/>
    </xf>
    <xf numFmtId="0" fontId="22" fillId="0" borderId="11" xfId="51" applyFont="1" applyFill="1" applyBorder="1" applyAlignment="1">
      <alignment horizontal="left"/>
      <protection/>
    </xf>
    <xf numFmtId="0" fontId="7" fillId="0" borderId="13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NumberFormat="1" applyFont="1" applyFill="1" applyBorder="1" applyAlignment="1" applyProtection="1">
      <alignment horizontal="left"/>
      <protection/>
    </xf>
    <xf numFmtId="0" fontId="7" fillId="0" borderId="0" xfId="52" applyNumberFormat="1" applyFont="1" applyFill="1" applyBorder="1" applyAlignment="1" applyProtection="1">
      <alignment horizontal="left"/>
      <protection/>
    </xf>
    <xf numFmtId="0" fontId="7" fillId="0" borderId="13" xfId="52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13" fillId="0" borderId="0" xfId="60" applyFont="1" applyAlignment="1">
      <alignment horizontal="left"/>
      <protection/>
    </xf>
    <xf numFmtId="0" fontId="13" fillId="0" borderId="0" xfId="60" applyFont="1" applyAlignment="1">
      <alignment horizontal="center"/>
      <protection/>
    </xf>
    <xf numFmtId="0" fontId="14" fillId="0" borderId="13" xfId="52" applyFont="1" applyFill="1" applyBorder="1" applyAlignment="1">
      <alignment horizontal="left" wrapText="1"/>
      <protection/>
    </xf>
    <xf numFmtId="0" fontId="8" fillId="0" borderId="13" xfId="52" applyFont="1" applyFill="1" applyBorder="1" applyAlignment="1">
      <alignment horizontal="left" wrapText="1"/>
      <protection/>
    </xf>
    <xf numFmtId="0" fontId="13" fillId="0" borderId="0" xfId="60" applyFont="1" applyBorder="1" applyAlignment="1">
      <alignment horizontal="left"/>
      <protection/>
    </xf>
    <xf numFmtId="0" fontId="13" fillId="0" borderId="11" xfId="60" applyFont="1" applyBorder="1" applyAlignment="1">
      <alignment horizontal="left"/>
      <protection/>
    </xf>
    <xf numFmtId="0" fontId="13" fillId="0" borderId="13" xfId="60" applyFont="1" applyBorder="1" applyAlignment="1">
      <alignment horizontal="center"/>
      <protection/>
    </xf>
    <xf numFmtId="0" fontId="13" fillId="0" borderId="11" xfId="60" applyFont="1" applyBorder="1" applyAlignment="1">
      <alignment horizontal="center"/>
      <protection/>
    </xf>
    <xf numFmtId="43" fontId="13" fillId="0" borderId="12" xfId="60" applyNumberFormat="1" applyFont="1" applyBorder="1" applyAlignment="1">
      <alignment horizontal="center" vertical="top" wrapText="1"/>
      <protection/>
    </xf>
    <xf numFmtId="168" fontId="13" fillId="0" borderId="12" xfId="60" applyNumberFormat="1" applyFont="1" applyBorder="1" applyAlignment="1">
      <alignment horizontal="center" vertical="top" wrapText="1"/>
      <protection/>
    </xf>
    <xf numFmtId="0" fontId="13" fillId="0" borderId="0" xfId="54" applyFont="1" applyFill="1" applyBorder="1" applyAlignment="1">
      <alignment horizontal="left" vertical="center"/>
      <protection/>
    </xf>
    <xf numFmtId="3" fontId="13" fillId="0" borderId="13" xfId="54" applyNumberFormat="1" applyFont="1" applyFill="1" applyBorder="1" applyAlignment="1">
      <alignment horizontal="left" vertical="top" wrapText="1"/>
      <protection/>
    </xf>
    <xf numFmtId="3" fontId="13" fillId="0" borderId="11" xfId="54" applyNumberFormat="1" applyFont="1" applyFill="1" applyBorder="1" applyAlignment="1">
      <alignment horizontal="left" vertical="top" wrapText="1"/>
      <protection/>
    </xf>
    <xf numFmtId="43" fontId="13" fillId="0" borderId="13" xfId="54" applyNumberFormat="1" applyFont="1" applyFill="1" applyBorder="1" applyAlignment="1">
      <alignment horizontal="center" vertical="top" wrapText="1"/>
      <protection/>
    </xf>
    <xf numFmtId="43" fontId="13" fillId="0" borderId="11" xfId="54" applyNumberFormat="1" applyFont="1" applyFill="1" applyBorder="1" applyAlignment="1">
      <alignment horizontal="center" vertical="top" wrapText="1"/>
      <protection/>
    </xf>
    <xf numFmtId="43" fontId="13" fillId="0" borderId="12" xfId="54" applyNumberFormat="1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left" wrapText="1"/>
      <protection/>
    </xf>
    <xf numFmtId="0" fontId="28" fillId="0" borderId="13" xfId="52" applyNumberFormat="1" applyFont="1" applyFill="1" applyBorder="1" applyAlignment="1" applyProtection="1">
      <alignment horizontal="left"/>
      <protection/>
    </xf>
    <xf numFmtId="0" fontId="9" fillId="0" borderId="13" xfId="52" applyNumberFormat="1" applyFont="1" applyFill="1" applyBorder="1" applyAlignment="1" applyProtection="1">
      <alignment horizontal="left"/>
      <protection/>
    </xf>
    <xf numFmtId="0" fontId="13" fillId="0" borderId="11" xfId="52" applyNumberFormat="1" applyFont="1" applyFill="1" applyBorder="1" applyAlignment="1" applyProtection="1">
      <alignment horizontal="left" vertic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13" fillId="0" borderId="11" xfId="56" applyFont="1" applyFill="1" applyBorder="1" applyAlignment="1">
      <alignment horizontal="left" vertical="center" wrapText="1"/>
      <protection/>
    </xf>
    <xf numFmtId="0" fontId="13" fillId="34" borderId="11" xfId="52" applyFont="1" applyFill="1" applyBorder="1" applyAlignment="1">
      <alignment horizontal="left" vertical="center"/>
      <protection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020020vINC" xfId="44"/>
    <cellStyle name="Comma [0]" xfId="45"/>
    <cellStyle name="Migliaia [0] 2" xfId="46"/>
    <cellStyle name="Migliaia 2" xfId="47"/>
    <cellStyle name="Migliaia 3" xfId="48"/>
    <cellStyle name="Neutrale" xfId="49"/>
    <cellStyle name="NewStyle" xfId="50"/>
    <cellStyle name="Normale 2" xfId="51"/>
    <cellStyle name="Normale 2 2" xfId="52"/>
    <cellStyle name="Normale 2 2 2" xfId="53"/>
    <cellStyle name="Normale 2_Tab_Rifiuti" xfId="54"/>
    <cellStyle name="Normale 3" xfId="55"/>
    <cellStyle name="Normale_4.4" xfId="56"/>
    <cellStyle name="Normale_Foglio1 2" xfId="57"/>
    <cellStyle name="Normale_Foglio7 (2)" xfId="58"/>
    <cellStyle name="Normale_Tab_1__8" xfId="59"/>
    <cellStyle name="Normale_Tab_Rifiuti" xfId="60"/>
    <cellStyle name="Normale_Tav.1.1" xfId="61"/>
    <cellStyle name="Normale_Tav.1.2_1" xfId="62"/>
    <cellStyle name="Normale_Tav.1.3" xfId="63"/>
    <cellStyle name="Nota" xfId="64"/>
    <cellStyle name="Output" xfId="65"/>
    <cellStyle name="Percent" xfId="66"/>
    <cellStyle name="Standard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Valuta (0)_020020vINC" xfId="79"/>
    <cellStyle name="Currency [0]" xfId="80"/>
  </cellStyles>
  <dxfs count="3">
    <dxf>
      <fill>
        <patternFill patternType="solid">
          <fgColor indexed="55"/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Basilicata\dati\Tavole\Territorio%20e%20ambiente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co\IMPOST~1\Temp\1_ambiente%20e%20territor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_1"/>
      <sheetName val="Tab_1_2"/>
      <sheetName val="Tab_1_3"/>
      <sheetName val="Tab_1_4"/>
      <sheetName val="Tab_1_4a"/>
      <sheetName val="Tab_1_5"/>
      <sheetName val="Tab_1_5a"/>
      <sheetName val="Tab_1_6"/>
      <sheetName val="Tab_1__7 (2)"/>
      <sheetName val="Tab_1__7"/>
      <sheetName val="Tab_1__8"/>
      <sheetName val="Tab_1_9"/>
      <sheetName val="Tab_1_10"/>
      <sheetName val="Tab1_10bis"/>
      <sheetName val="Tab_1_10_a"/>
      <sheetName val="Tab_1_11"/>
      <sheetName val="Tav. 1_12"/>
      <sheetName val="Tav_1_13"/>
      <sheetName val="Tav.1_14"/>
      <sheetName val="Tab 1_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.1.1"/>
      <sheetName val="Tav.1.2"/>
      <sheetName val="Tav.1.3"/>
      <sheetName val="Tav.1.4"/>
      <sheetName val="Tav.1.5"/>
      <sheetName val="Tav.1.6"/>
      <sheetName val="Tav.1.7"/>
      <sheetName val="Tav.1.8"/>
      <sheetName val="Tav. 1.9"/>
      <sheetName val="Tav.1.10"/>
      <sheetName val="Tav.1.11"/>
      <sheetName val="Tav. 1.12"/>
      <sheetName val="Tav. 1.13"/>
      <sheetName val="Tav. 1.14"/>
      <sheetName val="Tav.1.15"/>
      <sheetName val="Tav.1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5.7109375" style="1" customWidth="1"/>
    <col min="2" max="4" width="8.57421875" style="1" customWidth="1"/>
    <col min="5" max="5" width="0.5625" style="1" customWidth="1"/>
    <col min="6" max="10" width="8.57421875" style="1" customWidth="1"/>
    <col min="11" max="16384" width="9.140625" style="1" customWidth="1"/>
  </cols>
  <sheetData>
    <row r="1" spans="1:10" s="38" customFormat="1" ht="25.5" customHeight="1">
      <c r="A1" s="363" t="s">
        <v>308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s="36" customFormat="1" ht="15.75" customHeight="1">
      <c r="A2" s="291" t="s">
        <v>19</v>
      </c>
      <c r="B2" s="293" t="s">
        <v>18</v>
      </c>
      <c r="C2" s="293"/>
      <c r="D2" s="293"/>
      <c r="E2" s="37"/>
      <c r="F2" s="293" t="s">
        <v>17</v>
      </c>
      <c r="G2" s="293"/>
      <c r="H2" s="293"/>
      <c r="I2" s="293"/>
      <c r="J2" s="293"/>
    </row>
    <row r="3" spans="1:10" s="32" customFormat="1" ht="27.75" customHeight="1">
      <c r="A3" s="292"/>
      <c r="B3" s="34" t="s">
        <v>16</v>
      </c>
      <c r="C3" s="34" t="s">
        <v>15</v>
      </c>
      <c r="D3" s="34" t="s">
        <v>14</v>
      </c>
      <c r="E3" s="35"/>
      <c r="F3" s="34" t="s">
        <v>16</v>
      </c>
      <c r="G3" s="34" t="s">
        <v>15</v>
      </c>
      <c r="H3" s="34" t="s">
        <v>14</v>
      </c>
      <c r="I3" s="33" t="s">
        <v>13</v>
      </c>
      <c r="J3" s="33" t="s">
        <v>12</v>
      </c>
    </row>
    <row r="4" spans="1:10" s="20" customFormat="1" ht="15.75" customHeight="1">
      <c r="A4" s="294" t="s">
        <v>11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s="11" customFormat="1" ht="12.75">
      <c r="A5" s="11" t="s">
        <v>9</v>
      </c>
      <c r="B5" s="26">
        <v>451226</v>
      </c>
      <c r="C5" s="26">
        <v>16989</v>
      </c>
      <c r="D5" s="26">
        <v>468215</v>
      </c>
      <c r="E5" s="24"/>
      <c r="F5" s="24">
        <v>68.90535069916882</v>
      </c>
      <c r="G5" s="24">
        <v>4.929892168583798</v>
      </c>
      <c r="H5" s="24">
        <v>46.84675039846477</v>
      </c>
      <c r="I5" s="24">
        <v>28.473144234609915</v>
      </c>
      <c r="J5" s="24">
        <v>35.2132159711015</v>
      </c>
    </row>
    <row r="6" spans="1:10" s="16" customFormat="1" ht="12.75">
      <c r="A6" s="16" t="s">
        <v>8</v>
      </c>
      <c r="B6" s="31">
        <v>433829</v>
      </c>
      <c r="C6" s="31">
        <v>16989</v>
      </c>
      <c r="D6" s="31">
        <v>450818</v>
      </c>
      <c r="E6" s="28"/>
      <c r="F6" s="28">
        <v>66.24870771735164</v>
      </c>
      <c r="G6" s="28">
        <v>4.929892168583798</v>
      </c>
      <c r="H6" s="28">
        <v>45.10611219447282</v>
      </c>
      <c r="I6" s="28">
        <v>25.291709049658046</v>
      </c>
      <c r="J6" s="28">
        <v>33.65436477372884</v>
      </c>
    </row>
    <row r="7" spans="1:10" s="16" customFormat="1" ht="12.75">
      <c r="A7" s="16" t="s">
        <v>7</v>
      </c>
      <c r="B7" s="31">
        <v>17397</v>
      </c>
      <c r="C7" s="19" t="s">
        <v>2</v>
      </c>
      <c r="D7" s="31">
        <v>17397</v>
      </c>
      <c r="E7" s="28"/>
      <c r="F7" s="28">
        <v>2.6566429818171824</v>
      </c>
      <c r="G7" s="19" t="s">
        <v>2</v>
      </c>
      <c r="H7" s="28">
        <v>1.7406382039919517</v>
      </c>
      <c r="I7" s="28">
        <v>3.181435184951869</v>
      </c>
      <c r="J7" s="28">
        <v>1.5588511973726606</v>
      </c>
    </row>
    <row r="8" spans="1:10" s="11" customFormat="1" ht="12.75">
      <c r="A8" s="11" t="s">
        <v>6</v>
      </c>
      <c r="B8" s="26">
        <v>203623</v>
      </c>
      <c r="C8" s="26">
        <v>247311</v>
      </c>
      <c r="D8" s="26">
        <v>450934</v>
      </c>
      <c r="E8" s="24"/>
      <c r="F8" s="24">
        <v>31.094649300831183</v>
      </c>
      <c r="G8" s="24">
        <v>71.76505751395773</v>
      </c>
      <c r="H8" s="24">
        <v>45.11771845024468</v>
      </c>
      <c r="I8" s="24">
        <v>53.19963474084693</v>
      </c>
      <c r="J8" s="24">
        <v>41.620973211930426</v>
      </c>
    </row>
    <row r="9" spans="1:10" s="16" customFormat="1" ht="12.75">
      <c r="A9" s="16" t="s">
        <v>5</v>
      </c>
      <c r="B9" s="31">
        <v>203623</v>
      </c>
      <c r="C9" s="31">
        <v>247311</v>
      </c>
      <c r="D9" s="31">
        <v>450934</v>
      </c>
      <c r="E9" s="28"/>
      <c r="F9" s="28">
        <v>31.094649300831183</v>
      </c>
      <c r="G9" s="28">
        <v>71.76505751395773</v>
      </c>
      <c r="H9" s="28">
        <v>45.11771845024468</v>
      </c>
      <c r="I9" s="28">
        <v>33.425894480942006</v>
      </c>
      <c r="J9" s="28">
        <v>30.30378612897941</v>
      </c>
    </row>
    <row r="10" spans="1:10" s="16" customFormat="1" ht="12.75">
      <c r="A10" s="16" t="s">
        <v>4</v>
      </c>
      <c r="B10" s="30" t="s">
        <v>2</v>
      </c>
      <c r="C10" s="30" t="s">
        <v>2</v>
      </c>
      <c r="D10" s="30" t="s">
        <v>2</v>
      </c>
      <c r="E10" s="28"/>
      <c r="F10" s="29" t="s">
        <v>2</v>
      </c>
      <c r="G10" s="29" t="s">
        <v>2</v>
      </c>
      <c r="H10" s="29" t="s">
        <v>2</v>
      </c>
      <c r="I10" s="28">
        <v>19.77374025990494</v>
      </c>
      <c r="J10" s="28">
        <v>11.317187082951023</v>
      </c>
    </row>
    <row r="11" spans="1:10" s="11" customFormat="1" ht="12.75">
      <c r="A11" s="11" t="s">
        <v>3</v>
      </c>
      <c r="B11" s="27" t="s">
        <v>2</v>
      </c>
      <c r="C11" s="26">
        <v>80312</v>
      </c>
      <c r="D11" s="26">
        <v>80312</v>
      </c>
      <c r="E11" s="24"/>
      <c r="F11" s="25" t="s">
        <v>2</v>
      </c>
      <c r="G11" s="24">
        <v>23.305050317458477</v>
      </c>
      <c r="H11" s="24">
        <v>8.035531151290545</v>
      </c>
      <c r="I11" s="24">
        <v>18.327221024543146</v>
      </c>
      <c r="J11" s="24">
        <v>23.165810816968076</v>
      </c>
    </row>
    <row r="12" spans="1:10" s="7" customFormat="1" ht="12.75">
      <c r="A12" s="23" t="s">
        <v>1</v>
      </c>
      <c r="B12" s="22">
        <v>654849</v>
      </c>
      <c r="C12" s="22">
        <v>344612</v>
      </c>
      <c r="D12" s="22">
        <v>999461</v>
      </c>
      <c r="E12" s="21"/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</row>
    <row r="13" spans="1:10" s="20" customFormat="1" ht="15.75" customHeight="1">
      <c r="A13" s="294" t="s">
        <v>10</v>
      </c>
      <c r="B13" s="294"/>
      <c r="C13" s="294"/>
      <c r="D13" s="294"/>
      <c r="E13" s="294"/>
      <c r="F13" s="294"/>
      <c r="G13" s="294"/>
      <c r="H13" s="294"/>
      <c r="I13" s="294"/>
      <c r="J13" s="294"/>
    </row>
    <row r="14" spans="1:10" s="11" customFormat="1" ht="12.75">
      <c r="A14" s="11" t="s">
        <v>9</v>
      </c>
      <c r="B14" s="13">
        <v>264196</v>
      </c>
      <c r="C14" s="13">
        <v>3986</v>
      </c>
      <c r="D14" s="220">
        <v>268182</v>
      </c>
      <c r="E14" s="13"/>
      <c r="F14" s="12">
        <v>68.83850845903109</v>
      </c>
      <c r="G14" s="12">
        <v>1.9565494831293013</v>
      </c>
      <c r="H14" s="219">
        <v>45.64667915992218</v>
      </c>
      <c r="I14" s="219">
        <v>11.29806307210315</v>
      </c>
      <c r="J14" s="219">
        <v>12.540094304066201</v>
      </c>
    </row>
    <row r="15" spans="1:10" s="16" customFormat="1" ht="12.75">
      <c r="A15" s="16" t="s">
        <v>8</v>
      </c>
      <c r="B15" s="19">
        <v>253752</v>
      </c>
      <c r="C15" s="19">
        <v>3986</v>
      </c>
      <c r="D15" s="226">
        <v>257738</v>
      </c>
      <c r="E15" s="18"/>
      <c r="F15" s="17">
        <v>66.11723568296286</v>
      </c>
      <c r="G15" s="17">
        <v>1.9565494831293013</v>
      </c>
      <c r="H15" s="227">
        <v>43.869028470665526</v>
      </c>
      <c r="I15" s="227">
        <v>8.424826084276663</v>
      </c>
      <c r="J15" s="227">
        <v>10.158798367220692</v>
      </c>
    </row>
    <row r="16" spans="1:10" s="16" customFormat="1" ht="12.75">
      <c r="A16" s="16" t="s">
        <v>7</v>
      </c>
      <c r="B16" s="19">
        <v>10444</v>
      </c>
      <c r="C16" s="19"/>
      <c r="D16" s="226">
        <v>10444</v>
      </c>
      <c r="E16" s="18"/>
      <c r="F16" s="17">
        <v>2.7212727760682247</v>
      </c>
      <c r="G16" s="17">
        <v>0</v>
      </c>
      <c r="H16" s="227">
        <v>1.7776506892566515</v>
      </c>
      <c r="I16" s="227">
        <v>2.873236987826485</v>
      </c>
      <c r="J16" s="227">
        <v>2.3812959368455107</v>
      </c>
    </row>
    <row r="17" spans="1:10" s="11" customFormat="1" ht="12.75">
      <c r="A17" s="11" t="s">
        <v>6</v>
      </c>
      <c r="B17" s="13">
        <v>119595</v>
      </c>
      <c r="C17" s="13">
        <v>128234</v>
      </c>
      <c r="D17" s="220">
        <v>247829</v>
      </c>
      <c r="E17" s="13"/>
      <c r="F17" s="12">
        <v>31.16149154096891</v>
      </c>
      <c r="G17" s="12">
        <v>62.944346818766384</v>
      </c>
      <c r="H17" s="219">
        <v>42.182438976233875</v>
      </c>
      <c r="I17" s="219">
        <v>49.264837485874125</v>
      </c>
      <c r="J17" s="219">
        <v>39.0679466230263</v>
      </c>
    </row>
    <row r="18" spans="1:10" s="16" customFormat="1" ht="12.75">
      <c r="A18" s="16" t="s">
        <v>5</v>
      </c>
      <c r="B18" s="19">
        <v>119595</v>
      </c>
      <c r="C18" s="19">
        <v>128234</v>
      </c>
      <c r="D18" s="226">
        <v>247829</v>
      </c>
      <c r="E18" s="18"/>
      <c r="F18" s="17">
        <v>31.16149154096891</v>
      </c>
      <c r="G18" s="17">
        <v>62.944346818766384</v>
      </c>
      <c r="H18" s="227">
        <v>42.182438976233875</v>
      </c>
      <c r="I18" s="227">
        <v>19.20398832125249</v>
      </c>
      <c r="J18" s="227">
        <v>23.4035159114236</v>
      </c>
    </row>
    <row r="19" spans="1:10" s="16" customFormat="1" ht="12.75">
      <c r="A19" s="16" t="s">
        <v>4</v>
      </c>
      <c r="B19" s="19"/>
      <c r="C19" s="19"/>
      <c r="D19" s="226">
        <v>0</v>
      </c>
      <c r="E19" s="18"/>
      <c r="F19" s="17">
        <v>0</v>
      </c>
      <c r="G19" s="17">
        <v>0</v>
      </c>
      <c r="H19" s="227">
        <v>0</v>
      </c>
      <c r="I19" s="227">
        <v>30.060849164621633</v>
      </c>
      <c r="J19" s="227">
        <v>15.664430711602703</v>
      </c>
    </row>
    <row r="20" spans="1:10" s="11" customFormat="1" ht="12.75">
      <c r="A20" s="11" t="s">
        <v>3</v>
      </c>
      <c r="B20" s="15"/>
      <c r="C20" s="15">
        <v>71506</v>
      </c>
      <c r="D20" s="220">
        <v>71506</v>
      </c>
      <c r="E20" s="13"/>
      <c r="F20" s="12">
        <v>0</v>
      </c>
      <c r="G20" s="12">
        <v>35.099103698104315</v>
      </c>
      <c r="H20" s="219">
        <v>12.17088186384394</v>
      </c>
      <c r="I20" s="219">
        <v>39.43709944202273</v>
      </c>
      <c r="J20" s="219">
        <v>48.39195907290749</v>
      </c>
    </row>
    <row r="21" spans="1:10" s="7" customFormat="1" ht="12.75">
      <c r="A21" s="10" t="s">
        <v>1</v>
      </c>
      <c r="B21" s="9">
        <v>383791</v>
      </c>
      <c r="C21" s="9">
        <v>203726</v>
      </c>
      <c r="D21" s="9">
        <v>587517</v>
      </c>
      <c r="E21" s="9"/>
      <c r="F21" s="228">
        <v>100</v>
      </c>
      <c r="G21" s="228">
        <v>100</v>
      </c>
      <c r="H21" s="8">
        <v>100</v>
      </c>
      <c r="I21" s="8">
        <v>100</v>
      </c>
      <c r="J21" s="8">
        <v>100</v>
      </c>
    </row>
    <row r="22" spans="1:10" s="6" customFormat="1" ht="12.75">
      <c r="A22" s="289" t="s">
        <v>0</v>
      </c>
      <c r="B22" s="289"/>
      <c r="C22" s="289"/>
      <c r="D22" s="289"/>
      <c r="E22" s="289"/>
      <c r="F22" s="289"/>
      <c r="G22" s="289"/>
      <c r="H22" s="289"/>
      <c r="I22" s="289"/>
      <c r="J22" s="289"/>
    </row>
    <row r="23" spans="11:13" s="3" customFormat="1" ht="3" customHeight="1">
      <c r="K23" s="4">
        <v>71126</v>
      </c>
      <c r="L23" s="5"/>
      <c r="M23" s="4">
        <v>71275</v>
      </c>
    </row>
    <row r="26" ht="12.75">
      <c r="G26" s="2"/>
    </row>
  </sheetData>
  <sheetProtection/>
  <mergeCells count="7">
    <mergeCell ref="A22:J22"/>
    <mergeCell ref="A1:J1"/>
    <mergeCell ref="A2:A3"/>
    <mergeCell ref="B2:D2"/>
    <mergeCell ref="F2:J2"/>
    <mergeCell ref="A4:J4"/>
    <mergeCell ref="A13:J1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57421875" style="137" customWidth="1"/>
    <col min="2" max="4" width="8.00390625" style="136" customWidth="1"/>
    <col min="5" max="5" width="0.5625" style="136" customWidth="1"/>
    <col min="6" max="10" width="7.57421875" style="136" customWidth="1"/>
    <col min="11" max="11" width="9.140625" style="136" customWidth="1"/>
    <col min="12" max="12" width="9.28125" style="136" bestFit="1" customWidth="1"/>
    <col min="13" max="16384" width="9.140625" style="136" customWidth="1"/>
  </cols>
  <sheetData>
    <row r="1" spans="1:10" s="149" customFormat="1" ht="25.5" customHeight="1">
      <c r="A1" s="330" t="s">
        <v>314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20.25" customHeight="1">
      <c r="A2" s="332" t="s">
        <v>212</v>
      </c>
      <c r="B2" s="321" t="s">
        <v>18</v>
      </c>
      <c r="C2" s="321"/>
      <c r="D2" s="321"/>
      <c r="E2" s="148"/>
      <c r="F2" s="321" t="s">
        <v>300</v>
      </c>
      <c r="G2" s="321"/>
      <c r="H2" s="321"/>
      <c r="I2" s="321"/>
      <c r="J2" s="321"/>
    </row>
    <row r="3" spans="1:10" s="146" customFormat="1" ht="31.5" customHeight="1">
      <c r="A3" s="333"/>
      <c r="B3" s="34" t="s">
        <v>16</v>
      </c>
      <c r="C3" s="34" t="s">
        <v>15</v>
      </c>
      <c r="D3" s="34" t="s">
        <v>14</v>
      </c>
      <c r="E3" s="73"/>
      <c r="F3" s="34" t="s">
        <v>16</v>
      </c>
      <c r="G3" s="34" t="s">
        <v>15</v>
      </c>
      <c r="H3" s="34" t="s">
        <v>14</v>
      </c>
      <c r="I3" s="73" t="s">
        <v>13</v>
      </c>
      <c r="J3" s="147" t="s">
        <v>211</v>
      </c>
    </row>
    <row r="4" spans="1:10" ht="15.75" customHeight="1">
      <c r="A4" s="334">
        <v>2007</v>
      </c>
      <c r="B4" s="334">
        <v>2007</v>
      </c>
      <c r="C4" s="334"/>
      <c r="D4" s="334"/>
      <c r="E4" s="334"/>
      <c r="F4" s="334"/>
      <c r="G4" s="334"/>
      <c r="H4" s="334"/>
      <c r="I4" s="334"/>
      <c r="J4" s="334"/>
    </row>
    <row r="5" spans="1:10" ht="12.75">
      <c r="A5" s="65" t="s">
        <v>210</v>
      </c>
      <c r="B5" s="142">
        <v>14279</v>
      </c>
      <c r="C5" s="142">
        <v>5577</v>
      </c>
      <c r="D5" s="142">
        <v>19856</v>
      </c>
      <c r="E5" s="142"/>
      <c r="F5" s="63">
        <v>9.386976958222396</v>
      </c>
      <c r="G5" s="63">
        <v>6.026583099200346</v>
      </c>
      <c r="H5" s="63">
        <v>8.115918333980503</v>
      </c>
      <c r="I5" s="63">
        <v>11.568939586580845</v>
      </c>
      <c r="J5" s="63">
        <v>27.523447776073297</v>
      </c>
    </row>
    <row r="6" spans="1:10" ht="12.75">
      <c r="A6" s="65" t="s">
        <v>209</v>
      </c>
      <c r="B6" s="142">
        <v>137605</v>
      </c>
      <c r="C6" s="142">
        <v>86543</v>
      </c>
      <c r="D6" s="142">
        <v>224147</v>
      </c>
      <c r="E6" s="142"/>
      <c r="F6" s="63">
        <v>90.46116425073136</v>
      </c>
      <c r="G6" s="63">
        <v>93.51955910957423</v>
      </c>
      <c r="H6" s="63">
        <v>91.61758394473851</v>
      </c>
      <c r="I6" s="63">
        <v>87.61223828083273</v>
      </c>
      <c r="J6" s="63">
        <v>70.60444777659562</v>
      </c>
    </row>
    <row r="7" spans="1:10" ht="12.75" customHeight="1">
      <c r="A7" s="65" t="s">
        <v>208</v>
      </c>
      <c r="B7" s="56">
        <v>232</v>
      </c>
      <c r="C7" s="56">
        <v>420</v>
      </c>
      <c r="D7" s="56">
        <v>652</v>
      </c>
      <c r="E7" s="56"/>
      <c r="F7" s="63">
        <v>0.15251618841008446</v>
      </c>
      <c r="G7" s="63">
        <v>0.45385779122541603</v>
      </c>
      <c r="H7" s="63">
        <v>0.2664977212809875</v>
      </c>
      <c r="I7" s="63">
        <v>0.8188221325864173</v>
      </c>
      <c r="J7" s="63">
        <v>1.8721044473310935</v>
      </c>
    </row>
    <row r="8" spans="1:10" s="145" customFormat="1" ht="12.75">
      <c r="A8" s="71" t="s">
        <v>1</v>
      </c>
      <c r="B8" s="141">
        <v>152115</v>
      </c>
      <c r="C8" s="141">
        <v>92540</v>
      </c>
      <c r="D8" s="141">
        <v>244655</v>
      </c>
      <c r="E8" s="141"/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</row>
    <row r="9" spans="1:10" ht="12.75">
      <c r="A9" s="65" t="s">
        <v>207</v>
      </c>
      <c r="B9" s="144"/>
      <c r="C9" s="144"/>
      <c r="D9" s="144"/>
      <c r="E9" s="144"/>
      <c r="F9" s="229">
        <v>392.8640607445861</v>
      </c>
      <c r="G9" s="229">
        <v>454.059252426327</v>
      </c>
      <c r="H9" s="229">
        <v>413.96715064779926</v>
      </c>
      <c r="I9" s="230">
        <v>507.9333236950965</v>
      </c>
      <c r="J9" s="230">
        <v>545.9230225653475</v>
      </c>
    </row>
    <row r="10" spans="1:10" s="104" customFormat="1" ht="12.75" customHeight="1">
      <c r="A10" s="334">
        <v>2008</v>
      </c>
      <c r="B10" s="334">
        <v>2007</v>
      </c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65" t="s">
        <v>210</v>
      </c>
      <c r="B11" s="142">
        <v>15315</v>
      </c>
      <c r="C11" s="142">
        <v>5409</v>
      </c>
      <c r="D11" s="142">
        <v>20724</v>
      </c>
      <c r="E11" s="142"/>
      <c r="F11" s="63">
        <v>10.73</v>
      </c>
      <c r="G11" s="63">
        <v>6.33</v>
      </c>
      <c r="H11" s="63">
        <v>9.080910544880924</v>
      </c>
      <c r="I11" s="63">
        <v>14.663170633319888</v>
      </c>
      <c r="J11" s="63">
        <v>30.602810650887573</v>
      </c>
    </row>
    <row r="12" spans="1:10" ht="12.75">
      <c r="A12" s="65" t="s">
        <v>209</v>
      </c>
      <c r="B12" s="142">
        <v>127372</v>
      </c>
      <c r="C12" s="142">
        <v>80016</v>
      </c>
      <c r="D12" s="142">
        <v>207388</v>
      </c>
      <c r="E12" s="142"/>
      <c r="F12" s="63">
        <v>89.21</v>
      </c>
      <c r="G12" s="63">
        <v>93.65</v>
      </c>
      <c r="H12" s="63">
        <v>90.87395657603575</v>
      </c>
      <c r="I12" s="63">
        <v>85.11496571198064</v>
      </c>
      <c r="J12" s="63">
        <v>67.69600591715978</v>
      </c>
    </row>
    <row r="13" spans="1:10" ht="12.75" customHeight="1">
      <c r="A13" s="65" t="s">
        <v>208</v>
      </c>
      <c r="B13" s="142">
        <v>91</v>
      </c>
      <c r="C13" s="142">
        <v>12</v>
      </c>
      <c r="D13" s="142">
        <v>103</v>
      </c>
      <c r="E13" s="56"/>
      <c r="F13" s="63">
        <v>0.06</v>
      </c>
      <c r="G13" s="91" t="s">
        <v>50</v>
      </c>
      <c r="H13" s="91" t="s">
        <v>50</v>
      </c>
      <c r="I13" s="63">
        <v>0.20169423154497781</v>
      </c>
      <c r="J13" s="63">
        <v>1.7011834319526626</v>
      </c>
    </row>
    <row r="14" spans="1:10" s="145" customFormat="1" ht="12.75">
      <c r="A14" s="71" t="s">
        <v>1</v>
      </c>
      <c r="B14" s="141">
        <v>142778</v>
      </c>
      <c r="C14" s="141">
        <v>85437</v>
      </c>
      <c r="D14" s="141">
        <v>228215</v>
      </c>
      <c r="E14" s="141"/>
      <c r="F14" s="67">
        <v>100</v>
      </c>
      <c r="G14" s="67">
        <v>100</v>
      </c>
      <c r="H14" s="67">
        <v>100</v>
      </c>
      <c r="I14" s="67">
        <v>100</v>
      </c>
      <c r="J14" s="67">
        <v>100</v>
      </c>
    </row>
    <row r="15" spans="1:10" ht="12.75">
      <c r="A15" s="65" t="s">
        <v>207</v>
      </c>
      <c r="B15" s="144"/>
      <c r="C15" s="144"/>
      <c r="D15" s="144"/>
      <c r="E15" s="144"/>
      <c r="F15" s="215">
        <v>369.1</v>
      </c>
      <c r="G15" s="215">
        <v>419.3</v>
      </c>
      <c r="H15" s="215">
        <v>386.4</v>
      </c>
      <c r="I15" s="215">
        <v>495.8</v>
      </c>
      <c r="J15" s="215">
        <v>540.8</v>
      </c>
    </row>
    <row r="16" spans="1:10" ht="15.75" customHeight="1">
      <c r="A16" s="334">
        <v>2009</v>
      </c>
      <c r="B16" s="334">
        <v>2007</v>
      </c>
      <c r="C16" s="334"/>
      <c r="D16" s="334"/>
      <c r="E16" s="334"/>
      <c r="F16" s="334"/>
      <c r="G16" s="334"/>
      <c r="H16" s="334"/>
      <c r="I16" s="334"/>
      <c r="J16" s="334"/>
    </row>
    <row r="17" spans="1:10" ht="12.75">
      <c r="A17" s="65" t="s">
        <v>210</v>
      </c>
      <c r="B17" s="216">
        <v>17305.77</v>
      </c>
      <c r="C17" s="216">
        <v>8134.32</v>
      </c>
      <c r="D17" s="216">
        <v>25440.09</v>
      </c>
      <c r="E17" s="216"/>
      <c r="F17" s="207">
        <v>12.19</v>
      </c>
      <c r="G17" s="207">
        <v>9.8</v>
      </c>
      <c r="H17" s="207">
        <v>11.314</v>
      </c>
      <c r="I17" s="207">
        <v>19.05</v>
      </c>
      <c r="J17" s="207">
        <v>33.56</v>
      </c>
    </row>
    <row r="18" spans="1:10" ht="12.75">
      <c r="A18" s="65" t="s">
        <v>209</v>
      </c>
      <c r="B18" s="142">
        <v>124556.59</v>
      </c>
      <c r="C18" s="142">
        <v>74797.82</v>
      </c>
      <c r="D18" s="142">
        <v>199354.41</v>
      </c>
      <c r="E18" s="142"/>
      <c r="F18" s="63">
        <v>87.73</v>
      </c>
      <c r="G18" s="63">
        <v>90.13</v>
      </c>
      <c r="H18" s="63">
        <v>88.62</v>
      </c>
      <c r="I18" s="63">
        <v>80.78</v>
      </c>
      <c r="J18" s="63">
        <v>65.11</v>
      </c>
    </row>
    <row r="19" spans="1:10" ht="12.75" customHeight="1">
      <c r="A19" s="65" t="s">
        <v>208</v>
      </c>
      <c r="B19" s="142">
        <v>113.19</v>
      </c>
      <c r="C19" s="142">
        <v>55.23</v>
      </c>
      <c r="D19" s="142">
        <v>168.42</v>
      </c>
      <c r="E19" s="56"/>
      <c r="F19" s="63">
        <v>0.08</v>
      </c>
      <c r="G19" s="91">
        <v>0.07</v>
      </c>
      <c r="H19" s="91">
        <v>0.07</v>
      </c>
      <c r="I19" s="63">
        <v>0.16</v>
      </c>
      <c r="J19" s="63">
        <v>1.32</v>
      </c>
    </row>
    <row r="20" spans="1:10" s="145" customFormat="1" ht="12.75">
      <c r="A20" s="71" t="s">
        <v>1</v>
      </c>
      <c r="B20" s="141">
        <v>141975.55</v>
      </c>
      <c r="C20" s="141">
        <v>82987.37000000001</v>
      </c>
      <c r="D20" s="141">
        <v>224962.92</v>
      </c>
      <c r="E20" s="141"/>
      <c r="F20" s="140">
        <f>SUM(F17:F19)</f>
        <v>100</v>
      </c>
      <c r="G20" s="140">
        <f>SUM(G17:G19)</f>
        <v>99.99999999999999</v>
      </c>
      <c r="H20" s="140">
        <f>SUM(H17:H19)</f>
        <v>100.00399999999999</v>
      </c>
      <c r="I20" s="140">
        <f>SUM(I17:I19)</f>
        <v>99.99</v>
      </c>
      <c r="J20" s="140">
        <f>SUM(J17:J19)</f>
        <v>99.99</v>
      </c>
    </row>
    <row r="21" spans="1:10" ht="12.75">
      <c r="A21" s="231" t="s">
        <v>207</v>
      </c>
      <c r="B21" s="139"/>
      <c r="C21" s="139"/>
      <c r="D21" s="139"/>
      <c r="E21" s="139"/>
      <c r="F21" s="138">
        <v>369.1</v>
      </c>
      <c r="G21" s="138">
        <v>419.3</v>
      </c>
      <c r="H21" s="138">
        <v>386.4</v>
      </c>
      <c r="I21" s="138">
        <v>495.8</v>
      </c>
      <c r="J21" s="138">
        <v>540.8</v>
      </c>
    </row>
    <row r="22" spans="1:10" ht="12.75">
      <c r="A22" s="329" t="s">
        <v>301</v>
      </c>
      <c r="B22" s="329"/>
      <c r="C22" s="329"/>
      <c r="D22" s="329"/>
      <c r="E22" s="329"/>
      <c r="F22" s="329"/>
      <c r="G22" s="329"/>
      <c r="H22" s="329"/>
      <c r="I22" s="329"/>
      <c r="J22" s="329"/>
    </row>
  </sheetData>
  <sheetProtection/>
  <mergeCells count="8">
    <mergeCell ref="A22:J22"/>
    <mergeCell ref="A1:J1"/>
    <mergeCell ref="A2:A3"/>
    <mergeCell ref="B2:D2"/>
    <mergeCell ref="F2:J2"/>
    <mergeCell ref="A16:J16"/>
    <mergeCell ref="A4:J4"/>
    <mergeCell ref="A10:J1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6">
      <selection activeCell="A1" sqref="A1:J1"/>
    </sheetView>
  </sheetViews>
  <sheetFormatPr defaultColWidth="9.140625" defaultRowHeight="15"/>
  <cols>
    <col min="1" max="1" width="25.57421875" style="150" customWidth="1"/>
    <col min="2" max="4" width="7.28125" style="92" customWidth="1"/>
    <col min="5" max="5" width="0.5625" style="92" customWidth="1"/>
    <col min="6" max="10" width="7.28125" style="92" customWidth="1"/>
    <col min="11" max="16384" width="9.140625" style="56" customWidth="1"/>
  </cols>
  <sheetData>
    <row r="1" spans="1:10" s="160" customFormat="1" ht="25.5" customHeight="1">
      <c r="A1" s="330" t="s">
        <v>303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291" t="s">
        <v>225</v>
      </c>
      <c r="B2" s="321" t="s">
        <v>18</v>
      </c>
      <c r="C2" s="321"/>
      <c r="D2" s="321"/>
      <c r="E2" s="148"/>
      <c r="F2" s="321" t="s">
        <v>24</v>
      </c>
      <c r="G2" s="321"/>
      <c r="H2" s="321"/>
      <c r="I2" s="321"/>
      <c r="J2" s="321"/>
    </row>
    <row r="3" spans="1:10" ht="25.5" customHeight="1">
      <c r="A3" s="292"/>
      <c r="B3" s="34" t="s">
        <v>16</v>
      </c>
      <c r="C3" s="34" t="s">
        <v>15</v>
      </c>
      <c r="D3" s="34" t="s">
        <v>14</v>
      </c>
      <c r="E3" s="147"/>
      <c r="F3" s="34" t="s">
        <v>16</v>
      </c>
      <c r="G3" s="34" t="s">
        <v>15</v>
      </c>
      <c r="H3" s="34" t="s">
        <v>14</v>
      </c>
      <c r="I3" s="35" t="s">
        <v>13</v>
      </c>
      <c r="J3" s="73" t="s">
        <v>12</v>
      </c>
    </row>
    <row r="4" spans="1:10" ht="15" customHeight="1">
      <c r="A4" s="337">
        <v>2007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2.75">
      <c r="A5" s="154" t="s">
        <v>224</v>
      </c>
      <c r="B5" s="14" t="s">
        <v>2</v>
      </c>
      <c r="C5" s="14" t="s">
        <v>2</v>
      </c>
      <c r="D5" s="157" t="s">
        <v>2</v>
      </c>
      <c r="E5" s="157"/>
      <c r="F5" s="91" t="s">
        <v>2</v>
      </c>
      <c r="G5" s="91" t="s">
        <v>2</v>
      </c>
      <c r="H5" s="91" t="s">
        <v>2</v>
      </c>
      <c r="I5" s="91">
        <v>24.467386568692532</v>
      </c>
      <c r="J5" s="91">
        <v>18.024725442230853</v>
      </c>
    </row>
    <row r="6" spans="1:10" ht="12.75">
      <c r="A6" s="154" t="s">
        <v>223</v>
      </c>
      <c r="B6" s="153">
        <v>9.6</v>
      </c>
      <c r="C6" s="153">
        <v>216</v>
      </c>
      <c r="D6" s="14">
        <v>225.6</v>
      </c>
      <c r="E6" s="14"/>
      <c r="F6" s="91">
        <v>0.06723159885146018</v>
      </c>
      <c r="G6" s="91">
        <v>3.8730500268961805</v>
      </c>
      <c r="H6" s="91">
        <v>1.136186221727547</v>
      </c>
      <c r="I6" s="91">
        <v>5.444622682241339</v>
      </c>
      <c r="J6" s="91">
        <v>14.454996110939982</v>
      </c>
    </row>
    <row r="7" spans="1:10" ht="12.75">
      <c r="A7" s="154" t="s">
        <v>222</v>
      </c>
      <c r="B7" s="153">
        <v>4466.2</v>
      </c>
      <c r="C7" s="153">
        <v>1067.1</v>
      </c>
      <c r="D7" s="14">
        <v>5533.3</v>
      </c>
      <c r="E7" s="14"/>
      <c r="F7" s="91">
        <v>31.278100707332445</v>
      </c>
      <c r="G7" s="91">
        <v>19.133942980096823</v>
      </c>
      <c r="H7" s="91">
        <v>27.867283779632253</v>
      </c>
      <c r="I7" s="91">
        <v>16.916112424470917</v>
      </c>
      <c r="J7" s="91">
        <v>14.475424308738253</v>
      </c>
    </row>
    <row r="8" spans="1:10" ht="12.75">
      <c r="A8" s="154" t="s">
        <v>221</v>
      </c>
      <c r="B8" s="153">
        <v>1157.1</v>
      </c>
      <c r="C8" s="153">
        <v>506.7</v>
      </c>
      <c r="D8" s="14">
        <v>1663.8</v>
      </c>
      <c r="E8" s="14"/>
      <c r="F8" s="91">
        <v>8.10350864906506</v>
      </c>
      <c r="G8" s="91">
        <v>9.085529854760624</v>
      </c>
      <c r="H8" s="91">
        <v>8.379373385240658</v>
      </c>
      <c r="I8" s="91">
        <v>5.764478361920563</v>
      </c>
      <c r="J8" s="91">
        <v>5.582733988986946</v>
      </c>
    </row>
    <row r="9" spans="1:10" ht="12.75">
      <c r="A9" s="154" t="s">
        <v>220</v>
      </c>
      <c r="B9" s="153">
        <v>215</v>
      </c>
      <c r="C9" s="153">
        <v>239.7</v>
      </c>
      <c r="D9" s="14">
        <v>454.7</v>
      </c>
      <c r="E9" s="14"/>
      <c r="F9" s="91">
        <v>1.505707682610827</v>
      </c>
      <c r="G9" s="91">
        <v>4.298009682625067</v>
      </c>
      <c r="H9" s="91">
        <v>2.289999446008491</v>
      </c>
      <c r="I9" s="91">
        <v>3.580463416092978</v>
      </c>
      <c r="J9" s="91">
        <v>7.172502109741662</v>
      </c>
    </row>
    <row r="10" spans="1:10" ht="12.75">
      <c r="A10" s="154" t="s">
        <v>219</v>
      </c>
      <c r="B10" s="153">
        <v>6111.9</v>
      </c>
      <c r="C10" s="153">
        <v>2995.9</v>
      </c>
      <c r="D10" s="14">
        <v>9107.7</v>
      </c>
      <c r="E10" s="14"/>
      <c r="F10" s="91">
        <v>42.80341760627495</v>
      </c>
      <c r="G10" s="91">
        <v>53.7188452573068</v>
      </c>
      <c r="H10" s="91">
        <v>45.86898604445027</v>
      </c>
      <c r="I10" s="91">
        <v>33.072954713109596</v>
      </c>
      <c r="J10" s="91">
        <v>30.106831213902225</v>
      </c>
    </row>
    <row r="11" spans="1:10" ht="12.75">
      <c r="A11" s="154" t="s">
        <v>218</v>
      </c>
      <c r="B11" s="153">
        <v>744.5</v>
      </c>
      <c r="C11" s="153">
        <v>224</v>
      </c>
      <c r="D11" s="14">
        <v>968.5</v>
      </c>
      <c r="E11" s="14"/>
      <c r="F11" s="91">
        <v>5.213950556761678</v>
      </c>
      <c r="G11" s="91">
        <v>4.0164963241886324</v>
      </c>
      <c r="H11" s="91">
        <v>4.877643420847204</v>
      </c>
      <c r="I11" s="91">
        <v>3.8668749957101998</v>
      </c>
      <c r="J11" s="91">
        <v>4.038908103674064</v>
      </c>
    </row>
    <row r="12" spans="1:10" ht="12.75">
      <c r="A12" s="154" t="s">
        <v>217</v>
      </c>
      <c r="B12" s="153">
        <v>188</v>
      </c>
      <c r="C12" s="153">
        <v>51</v>
      </c>
      <c r="D12" s="14">
        <v>239</v>
      </c>
      <c r="E12" s="14"/>
      <c r="F12" s="91">
        <v>1.3166188108410952</v>
      </c>
      <c r="G12" s="91">
        <v>0.914470145239376</v>
      </c>
      <c r="H12" s="91">
        <v>1.203672460074839</v>
      </c>
      <c r="I12" s="91">
        <v>0.7129729770364133</v>
      </c>
      <c r="J12" s="91">
        <v>0.8193191989404842</v>
      </c>
    </row>
    <row r="13" spans="1:10" ht="12.75">
      <c r="A13" s="154" t="s">
        <v>216</v>
      </c>
      <c r="B13" s="153">
        <v>613.6</v>
      </c>
      <c r="C13" s="153">
        <v>197.4</v>
      </c>
      <c r="D13" s="14">
        <v>810.9</v>
      </c>
      <c r="E13" s="14"/>
      <c r="F13" s="91">
        <v>4.297219693255831</v>
      </c>
      <c r="G13" s="91">
        <v>3.539537385691232</v>
      </c>
      <c r="H13" s="91">
        <v>4.083924677299946</v>
      </c>
      <c r="I13" s="91">
        <v>1.9301731641207316</v>
      </c>
      <c r="J13" s="91">
        <v>1.2970811632838353</v>
      </c>
    </row>
    <row r="14" spans="1:10" ht="12.75">
      <c r="A14" s="154" t="s">
        <v>215</v>
      </c>
      <c r="B14" s="14" t="s">
        <v>2</v>
      </c>
      <c r="C14" s="14" t="s">
        <v>2</v>
      </c>
      <c r="D14" s="14" t="s">
        <v>2</v>
      </c>
      <c r="E14" s="56"/>
      <c r="F14" s="155" t="s">
        <v>2</v>
      </c>
      <c r="G14" s="155" t="s">
        <v>2</v>
      </c>
      <c r="H14" s="155" t="s">
        <v>2</v>
      </c>
      <c r="I14" s="91">
        <v>2.2466950561563457</v>
      </c>
      <c r="J14" s="91">
        <v>2.2469577557595293</v>
      </c>
    </row>
    <row r="15" spans="1:10" ht="12.75">
      <c r="A15" s="154" t="s">
        <v>214</v>
      </c>
      <c r="B15" s="153">
        <v>22.7</v>
      </c>
      <c r="C15" s="153">
        <v>10.7</v>
      </c>
      <c r="D15" s="14">
        <v>33.3</v>
      </c>
      <c r="E15" s="14"/>
      <c r="F15" s="91">
        <v>0.15897471811751523</v>
      </c>
      <c r="G15" s="91">
        <v>0.19185942262865338</v>
      </c>
      <c r="H15" s="91">
        <v>0.16770833857946502</v>
      </c>
      <c r="I15" s="91">
        <v>0.14245405337916967</v>
      </c>
      <c r="J15" s="91">
        <v>0.33996651427677627</v>
      </c>
    </row>
    <row r="16" spans="1:10" ht="12.75">
      <c r="A16" s="154" t="s">
        <v>213</v>
      </c>
      <c r="B16" s="153">
        <v>750.6</v>
      </c>
      <c r="C16" s="153">
        <v>68.5</v>
      </c>
      <c r="D16" s="14">
        <v>819.1</v>
      </c>
      <c r="E16" s="14"/>
      <c r="F16" s="91">
        <v>5.256670635198543</v>
      </c>
      <c r="G16" s="91">
        <v>1.2282589205666128</v>
      </c>
      <c r="H16" s="91">
        <v>4.125222226139334</v>
      </c>
      <c r="I16" s="91">
        <v>1.8548115870692181</v>
      </c>
      <c r="J16" s="91">
        <v>1.4405563221153055</v>
      </c>
    </row>
    <row r="17" spans="1:10" ht="12.75">
      <c r="A17" s="71" t="s">
        <v>1</v>
      </c>
      <c r="B17" s="159">
        <v>14279</v>
      </c>
      <c r="C17" s="159">
        <v>5577</v>
      </c>
      <c r="D17" s="159">
        <v>19855.9</v>
      </c>
      <c r="E17" s="159"/>
      <c r="F17" s="158">
        <v>100</v>
      </c>
      <c r="G17" s="158">
        <v>100</v>
      </c>
      <c r="H17" s="158">
        <v>100</v>
      </c>
      <c r="I17" s="158">
        <v>100</v>
      </c>
      <c r="J17" s="158">
        <v>100</v>
      </c>
    </row>
    <row r="18" spans="1:10" ht="15" customHeight="1">
      <c r="A18" s="338">
        <v>2008</v>
      </c>
      <c r="B18" s="338"/>
      <c r="C18" s="338"/>
      <c r="D18" s="338"/>
      <c r="E18" s="338"/>
      <c r="F18" s="338"/>
      <c r="G18" s="338"/>
      <c r="H18" s="338"/>
      <c r="I18" s="338"/>
      <c r="J18" s="338"/>
    </row>
    <row r="19" spans="1:10" ht="12.75">
      <c r="A19" s="154" t="s">
        <v>224</v>
      </c>
      <c r="B19" s="14" t="s">
        <v>2</v>
      </c>
      <c r="C19" s="14" t="s">
        <v>2</v>
      </c>
      <c r="D19" s="157" t="s">
        <v>2</v>
      </c>
      <c r="E19" s="157"/>
      <c r="F19" s="156" t="s">
        <v>2</v>
      </c>
      <c r="G19" s="156" t="s">
        <v>2</v>
      </c>
      <c r="H19" s="156" t="s">
        <v>2</v>
      </c>
      <c r="I19" s="91">
        <v>24.82</v>
      </c>
      <c r="J19" s="91">
        <v>22.79</v>
      </c>
    </row>
    <row r="20" spans="1:10" ht="12.75">
      <c r="A20" s="154" t="s">
        <v>223</v>
      </c>
      <c r="B20" s="153">
        <v>10</v>
      </c>
      <c r="C20" s="153">
        <v>1449</v>
      </c>
      <c r="D20" s="14">
        <v>1458</v>
      </c>
      <c r="E20" s="14"/>
      <c r="F20" s="91">
        <v>0.06</v>
      </c>
      <c r="G20" s="91">
        <v>26.79</v>
      </c>
      <c r="H20" s="91">
        <v>7.04</v>
      </c>
      <c r="I20" s="91">
        <v>4.84</v>
      </c>
      <c r="J20" s="91">
        <v>10.83</v>
      </c>
    </row>
    <row r="21" spans="1:10" ht="12.75">
      <c r="A21" s="154" t="s">
        <v>222</v>
      </c>
      <c r="B21" s="153">
        <v>5444</v>
      </c>
      <c r="C21" s="153">
        <v>602</v>
      </c>
      <c r="D21" s="14">
        <v>6046</v>
      </c>
      <c r="E21" s="14"/>
      <c r="F21" s="91">
        <v>35.55</v>
      </c>
      <c r="G21" s="91">
        <v>11.13</v>
      </c>
      <c r="H21" s="91">
        <v>29.17</v>
      </c>
      <c r="I21" s="91">
        <v>18.52</v>
      </c>
      <c r="J21" s="91">
        <v>15.06</v>
      </c>
    </row>
    <row r="22" spans="1:10" ht="12.75">
      <c r="A22" s="154" t="s">
        <v>221</v>
      </c>
      <c r="B22" s="153">
        <v>1307</v>
      </c>
      <c r="C22" s="153">
        <v>351</v>
      </c>
      <c r="D22" s="14">
        <v>1658</v>
      </c>
      <c r="E22" s="14"/>
      <c r="F22" s="91">
        <v>8.54</v>
      </c>
      <c r="G22" s="91">
        <v>6.48</v>
      </c>
      <c r="H22" s="91">
        <v>8</v>
      </c>
      <c r="I22" s="91">
        <v>5.36</v>
      </c>
      <c r="J22" s="91">
        <v>5.81</v>
      </c>
    </row>
    <row r="23" spans="1:10" ht="12.75">
      <c r="A23" s="154" t="s">
        <v>220</v>
      </c>
      <c r="B23" s="153">
        <v>234</v>
      </c>
      <c r="C23" s="153">
        <v>39</v>
      </c>
      <c r="D23" s="14">
        <v>272</v>
      </c>
      <c r="E23" s="14"/>
      <c r="F23" s="91">
        <v>1.53</v>
      </c>
      <c r="G23" s="91">
        <v>0.71</v>
      </c>
      <c r="H23" s="91">
        <v>1.31</v>
      </c>
      <c r="I23" s="91">
        <v>3.53</v>
      </c>
      <c r="J23" s="91">
        <v>6.85</v>
      </c>
    </row>
    <row r="24" spans="1:10" ht="12.75">
      <c r="A24" s="154" t="s">
        <v>219</v>
      </c>
      <c r="B24" s="153">
        <v>5894</v>
      </c>
      <c r="C24" s="153">
        <v>1959</v>
      </c>
      <c r="D24" s="14">
        <v>7854</v>
      </c>
      <c r="E24" s="14"/>
      <c r="F24" s="91">
        <v>38.49</v>
      </c>
      <c r="G24" s="91">
        <v>36.22</v>
      </c>
      <c r="H24" s="91">
        <v>37.9</v>
      </c>
      <c r="I24" s="91">
        <v>30.19</v>
      </c>
      <c r="J24" s="91">
        <v>29.53</v>
      </c>
    </row>
    <row r="25" spans="1:10" ht="12.75">
      <c r="A25" s="154" t="s">
        <v>218</v>
      </c>
      <c r="B25" s="153">
        <v>579</v>
      </c>
      <c r="C25" s="153">
        <v>64</v>
      </c>
      <c r="D25" s="14">
        <v>642</v>
      </c>
      <c r="E25" s="14"/>
      <c r="F25" s="91">
        <v>3.78</v>
      </c>
      <c r="G25" s="91">
        <v>1.18</v>
      </c>
      <c r="H25" s="91">
        <v>3.1</v>
      </c>
      <c r="I25" s="91">
        <v>2.95</v>
      </c>
      <c r="J25" s="91">
        <v>3.56</v>
      </c>
    </row>
    <row r="26" spans="1:10" ht="12.75">
      <c r="A26" s="154" t="s">
        <v>217</v>
      </c>
      <c r="B26" s="153">
        <v>199</v>
      </c>
      <c r="C26" s="153">
        <v>21</v>
      </c>
      <c r="D26" s="14">
        <v>220</v>
      </c>
      <c r="E26" s="14"/>
      <c r="F26" s="91">
        <v>1.3</v>
      </c>
      <c r="G26" s="91">
        <v>0.39</v>
      </c>
      <c r="H26" s="91">
        <v>1.06</v>
      </c>
      <c r="I26" s="91">
        <v>0.53</v>
      </c>
      <c r="J26" s="91">
        <v>0.81</v>
      </c>
    </row>
    <row r="27" spans="1:10" ht="12.75">
      <c r="A27" s="154" t="s">
        <v>216</v>
      </c>
      <c r="B27" s="153">
        <v>720</v>
      </c>
      <c r="C27" s="153">
        <v>181</v>
      </c>
      <c r="D27" s="14">
        <v>901</v>
      </c>
      <c r="E27" s="14"/>
      <c r="F27" s="91">
        <v>4.7</v>
      </c>
      <c r="G27" s="91">
        <v>3.35</v>
      </c>
      <c r="H27" s="91">
        <v>4.35</v>
      </c>
      <c r="I27" s="91">
        <v>1.73</v>
      </c>
      <c r="J27" s="91">
        <v>1.58</v>
      </c>
    </row>
    <row r="28" spans="1:10" ht="12.75">
      <c r="A28" s="154" t="s">
        <v>215</v>
      </c>
      <c r="B28" s="14"/>
      <c r="C28" s="14">
        <v>737</v>
      </c>
      <c r="D28" s="14">
        <v>737</v>
      </c>
      <c r="E28" s="56"/>
      <c r="F28" s="155"/>
      <c r="G28" s="155">
        <v>13.63</v>
      </c>
      <c r="H28" s="155">
        <v>3.56</v>
      </c>
      <c r="I28" s="91">
        <v>6.36</v>
      </c>
      <c r="J28" s="91">
        <v>2.23</v>
      </c>
    </row>
    <row r="29" spans="1:10" ht="12.75">
      <c r="A29" s="154" t="s">
        <v>214</v>
      </c>
      <c r="B29" s="153">
        <v>17</v>
      </c>
      <c r="C29" s="153">
        <v>6</v>
      </c>
      <c r="D29" s="14">
        <v>23</v>
      </c>
      <c r="E29" s="14"/>
      <c r="F29" s="91">
        <v>0.11</v>
      </c>
      <c r="G29" s="91">
        <v>0.12</v>
      </c>
      <c r="H29" s="91">
        <v>0.11</v>
      </c>
      <c r="I29" s="91">
        <v>0.21</v>
      </c>
      <c r="J29" s="91">
        <v>0.32</v>
      </c>
    </row>
    <row r="30" spans="1:10" ht="12.75">
      <c r="A30" s="154" t="s">
        <v>213</v>
      </c>
      <c r="B30" s="153">
        <v>911</v>
      </c>
      <c r="C30" s="153"/>
      <c r="D30" s="14">
        <v>911</v>
      </c>
      <c r="E30" s="14"/>
      <c r="F30" s="91">
        <v>5.9</v>
      </c>
      <c r="G30" s="91" t="s">
        <v>2</v>
      </c>
      <c r="H30" s="91">
        <v>4.4</v>
      </c>
      <c r="I30" s="91">
        <v>0.97</v>
      </c>
      <c r="J30" s="91">
        <v>0.64</v>
      </c>
    </row>
    <row r="31" spans="1:10" ht="12.75">
      <c r="A31" s="71" t="s">
        <v>1</v>
      </c>
      <c r="B31" s="159">
        <v>15315</v>
      </c>
      <c r="C31" s="159">
        <v>5409</v>
      </c>
      <c r="D31" s="159">
        <v>20724</v>
      </c>
      <c r="E31" s="159"/>
      <c r="F31" s="158">
        <v>10.73</v>
      </c>
      <c r="G31" s="158">
        <v>6.33</v>
      </c>
      <c r="H31" s="158">
        <v>9.08</v>
      </c>
      <c r="I31" s="158">
        <v>14.67</v>
      </c>
      <c r="J31" s="158">
        <v>30.6</v>
      </c>
    </row>
    <row r="32" spans="1:10" s="136" customFormat="1" ht="12.75" customHeight="1">
      <c r="A32" s="294">
        <v>2009</v>
      </c>
      <c r="B32" s="294"/>
      <c r="C32" s="294"/>
      <c r="D32" s="294"/>
      <c r="E32" s="294"/>
      <c r="F32" s="294"/>
      <c r="G32" s="294"/>
      <c r="H32" s="294"/>
      <c r="I32" s="294"/>
      <c r="J32" s="294"/>
    </row>
    <row r="33" spans="1:10" ht="12.75">
      <c r="A33" s="154" t="s">
        <v>224</v>
      </c>
      <c r="B33" s="13" t="s">
        <v>2</v>
      </c>
      <c r="C33" s="13">
        <v>1726.92</v>
      </c>
      <c r="D33" s="217">
        <v>1726.92</v>
      </c>
      <c r="E33" s="217"/>
      <c r="F33" s="218" t="s">
        <v>2</v>
      </c>
      <c r="G33" s="218">
        <v>21.23</v>
      </c>
      <c r="H33" s="218">
        <v>6.79</v>
      </c>
      <c r="I33" s="88">
        <v>28.82</v>
      </c>
      <c r="J33" s="88">
        <v>20.26</v>
      </c>
    </row>
    <row r="34" spans="1:10" ht="12.75">
      <c r="A34" s="154" t="s">
        <v>223</v>
      </c>
      <c r="B34" s="153">
        <v>50.78</v>
      </c>
      <c r="C34" s="153">
        <v>54.85</v>
      </c>
      <c r="D34" s="14">
        <v>105.63</v>
      </c>
      <c r="E34" s="14"/>
      <c r="F34" s="91">
        <v>0.29</v>
      </c>
      <c r="G34" s="91">
        <v>0.67</v>
      </c>
      <c r="H34" s="91">
        <v>0.42</v>
      </c>
      <c r="I34" s="91">
        <v>4.79</v>
      </c>
      <c r="J34" s="91">
        <v>14.48</v>
      </c>
    </row>
    <row r="35" spans="1:10" ht="12.75">
      <c r="A35" s="154" t="s">
        <v>222</v>
      </c>
      <c r="B35" s="153">
        <v>5654.25</v>
      </c>
      <c r="C35" s="153">
        <v>1060.96</v>
      </c>
      <c r="D35" s="14">
        <v>6715.22</v>
      </c>
      <c r="E35" s="14"/>
      <c r="F35" s="91">
        <v>32.67</v>
      </c>
      <c r="G35" s="91">
        <v>13.04</v>
      </c>
      <c r="H35" s="91">
        <v>26.4</v>
      </c>
      <c r="I35" s="91">
        <v>17.57</v>
      </c>
      <c r="J35" s="91">
        <v>15.8</v>
      </c>
    </row>
    <row r="36" spans="1:10" ht="12.75">
      <c r="A36" s="154" t="s">
        <v>221</v>
      </c>
      <c r="B36" s="153">
        <v>1841.03</v>
      </c>
      <c r="C36" s="153">
        <v>1063.07</v>
      </c>
      <c r="D36" s="14">
        <v>2904.1</v>
      </c>
      <c r="E36" s="14"/>
      <c r="F36" s="91">
        <v>10.64</v>
      </c>
      <c r="G36" s="91">
        <v>13.07</v>
      </c>
      <c r="H36" s="91">
        <v>11.42</v>
      </c>
      <c r="I36" s="91">
        <v>5.52</v>
      </c>
      <c r="J36" s="91">
        <v>5.69</v>
      </c>
    </row>
    <row r="37" spans="1:10" ht="12.75">
      <c r="A37" s="154" t="s">
        <v>220</v>
      </c>
      <c r="B37" s="153">
        <v>361.1</v>
      </c>
      <c r="C37" s="153">
        <v>240.64</v>
      </c>
      <c r="D37" s="14">
        <v>601.74</v>
      </c>
      <c r="E37" s="14"/>
      <c r="F37" s="91">
        <v>2.09</v>
      </c>
      <c r="G37" s="91">
        <v>2.96</v>
      </c>
      <c r="H37" s="91">
        <v>2.37</v>
      </c>
      <c r="I37" s="91">
        <v>3.07</v>
      </c>
      <c r="J37" s="91">
        <v>6.27</v>
      </c>
    </row>
    <row r="38" spans="1:10" ht="12.75">
      <c r="A38" s="154" t="s">
        <v>219</v>
      </c>
      <c r="B38" s="153">
        <v>6423.79</v>
      </c>
      <c r="C38" s="153">
        <v>3058.54</v>
      </c>
      <c r="D38" s="14">
        <v>9482.33</v>
      </c>
      <c r="E38" s="14"/>
      <c r="F38" s="91">
        <v>37.12</v>
      </c>
      <c r="G38" s="91">
        <v>37.6</v>
      </c>
      <c r="H38" s="91">
        <v>37.27</v>
      </c>
      <c r="I38" s="91">
        <v>27.34</v>
      </c>
      <c r="J38" s="91">
        <v>27.49</v>
      </c>
    </row>
    <row r="39" spans="1:10" ht="12.75">
      <c r="A39" s="154" t="s">
        <v>218</v>
      </c>
      <c r="B39" s="153">
        <v>1022.04</v>
      </c>
      <c r="C39" s="153">
        <v>208.09</v>
      </c>
      <c r="D39" s="14">
        <v>1230.13</v>
      </c>
      <c r="E39" s="14"/>
      <c r="F39" s="91">
        <v>5.91</v>
      </c>
      <c r="G39" s="91">
        <v>2.56</v>
      </c>
      <c r="H39" s="91">
        <v>4.84</v>
      </c>
      <c r="I39" s="91">
        <v>2.4</v>
      </c>
      <c r="J39" s="91">
        <v>3.16</v>
      </c>
    </row>
    <row r="40" spans="1:10" ht="12.75">
      <c r="A40" s="154" t="s">
        <v>217</v>
      </c>
      <c r="B40" s="153">
        <v>255.94</v>
      </c>
      <c r="C40" s="153">
        <v>123.94</v>
      </c>
      <c r="D40" s="14">
        <v>379.88</v>
      </c>
      <c r="E40" s="14"/>
      <c r="F40" s="91">
        <v>1.48</v>
      </c>
      <c r="G40" s="91">
        <v>1.52</v>
      </c>
      <c r="H40" s="91">
        <v>1.49</v>
      </c>
      <c r="I40" s="91">
        <v>0.6</v>
      </c>
      <c r="J40" s="91">
        <v>0.66</v>
      </c>
    </row>
    <row r="41" spans="1:10" ht="12.75">
      <c r="A41" s="154" t="s">
        <v>216</v>
      </c>
      <c r="B41" s="153">
        <v>887.78</v>
      </c>
      <c r="C41" s="153">
        <v>337.25</v>
      </c>
      <c r="D41" s="14">
        <v>1225.03</v>
      </c>
      <c r="E41" s="14"/>
      <c r="F41" s="91">
        <v>5.13</v>
      </c>
      <c r="G41" s="91">
        <v>4.15</v>
      </c>
      <c r="H41" s="91">
        <v>4.82</v>
      </c>
      <c r="I41" s="91">
        <v>2.55</v>
      </c>
      <c r="J41" s="91">
        <v>2.01</v>
      </c>
    </row>
    <row r="42" spans="1:10" ht="12.75">
      <c r="A42" s="154" t="s">
        <v>215</v>
      </c>
      <c r="B42" s="14" t="s">
        <v>2</v>
      </c>
      <c r="C42" s="14" t="s">
        <v>2</v>
      </c>
      <c r="D42" s="14" t="s">
        <v>2</v>
      </c>
      <c r="E42" s="56"/>
      <c r="F42" s="155" t="s">
        <v>2</v>
      </c>
      <c r="G42" s="155" t="s">
        <v>2</v>
      </c>
      <c r="H42" s="155" t="s">
        <v>2</v>
      </c>
      <c r="I42" s="91">
        <v>6.41</v>
      </c>
      <c r="J42" s="91">
        <v>3.05</v>
      </c>
    </row>
    <row r="43" spans="1:10" ht="12.75">
      <c r="A43" s="154" t="s">
        <v>214</v>
      </c>
      <c r="B43" s="153">
        <v>21.22</v>
      </c>
      <c r="C43" s="153">
        <v>33.1</v>
      </c>
      <c r="D43" s="14">
        <v>54.32</v>
      </c>
      <c r="E43" s="14"/>
      <c r="F43" s="91">
        <v>0.12</v>
      </c>
      <c r="G43" s="91">
        <v>0.41</v>
      </c>
      <c r="H43" s="91">
        <v>0.21</v>
      </c>
      <c r="I43" s="91">
        <v>0.18</v>
      </c>
      <c r="J43" s="91">
        <v>0.34</v>
      </c>
    </row>
    <row r="44" spans="1:10" ht="12.75">
      <c r="A44" s="154" t="s">
        <v>213</v>
      </c>
      <c r="B44" s="153">
        <v>787.84</v>
      </c>
      <c r="C44" s="153">
        <v>226.95</v>
      </c>
      <c r="D44" s="14">
        <v>1014.8</v>
      </c>
      <c r="E44" s="14"/>
      <c r="F44" s="91">
        <v>4.55</v>
      </c>
      <c r="G44" s="91">
        <v>2.79</v>
      </c>
      <c r="H44" s="91">
        <v>3.99</v>
      </c>
      <c r="I44" s="91">
        <v>0.75</v>
      </c>
      <c r="J44" s="91">
        <v>0.79</v>
      </c>
    </row>
    <row r="45" spans="1:10" ht="12.75">
      <c r="A45" s="62" t="s">
        <v>1</v>
      </c>
      <c r="B45" s="152">
        <f>SUM(B34:B44)</f>
        <v>17305.770000000004</v>
      </c>
      <c r="C45" s="152">
        <f>SUM(C33:C44)</f>
        <v>8134.31</v>
      </c>
      <c r="D45" s="152">
        <f>SUM(D33:D44)</f>
        <v>25440.100000000002</v>
      </c>
      <c r="E45" s="152"/>
      <c r="F45" s="151">
        <v>12.19</v>
      </c>
      <c r="G45" s="151">
        <v>9.8</v>
      </c>
      <c r="H45" s="151">
        <v>11.31</v>
      </c>
      <c r="I45" s="151">
        <v>19.05</v>
      </c>
      <c r="J45" s="151">
        <v>33.56</v>
      </c>
    </row>
    <row r="46" spans="1:10" ht="12.75">
      <c r="A46" s="335" t="s">
        <v>302</v>
      </c>
      <c r="B46" s="336"/>
      <c r="C46" s="336"/>
      <c r="D46" s="336"/>
      <c r="E46" s="336"/>
      <c r="F46" s="336"/>
      <c r="G46" s="336"/>
      <c r="H46" s="336"/>
      <c r="I46" s="336"/>
      <c r="J46" s="336"/>
    </row>
  </sheetData>
  <sheetProtection/>
  <mergeCells count="8">
    <mergeCell ref="A32:J32"/>
    <mergeCell ref="A46:J46"/>
    <mergeCell ref="A1:J1"/>
    <mergeCell ref="A2:A3"/>
    <mergeCell ref="B2:D2"/>
    <mergeCell ref="F2:J2"/>
    <mergeCell ref="A4:J4"/>
    <mergeCell ref="A18:J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1" sqref="E1:J16384"/>
    </sheetView>
  </sheetViews>
  <sheetFormatPr defaultColWidth="9.140625" defaultRowHeight="15"/>
  <cols>
    <col min="1" max="1" width="43.57421875" style="161" customWidth="1"/>
    <col min="2" max="2" width="12.421875" style="161" customWidth="1"/>
    <col min="3" max="3" width="15.7109375" style="161" bestFit="1" customWidth="1"/>
    <col min="4" max="4" width="13.00390625" style="161" customWidth="1"/>
    <col min="5" max="16384" width="9.140625" style="161" customWidth="1"/>
  </cols>
  <sheetData>
    <row r="1" spans="1:4" ht="12.75">
      <c r="A1" s="339" t="s">
        <v>312</v>
      </c>
      <c r="B1" s="339"/>
      <c r="C1" s="339"/>
      <c r="D1" s="339"/>
    </row>
    <row r="2" spans="1:4" ht="12.75">
      <c r="A2" s="173"/>
      <c r="B2" s="172" t="s">
        <v>143</v>
      </c>
      <c r="C2" s="172" t="s">
        <v>89</v>
      </c>
      <c r="D2" s="172" t="s">
        <v>14</v>
      </c>
    </row>
    <row r="3" spans="1:4" ht="20.25" customHeight="1">
      <c r="A3" s="340" t="s">
        <v>233</v>
      </c>
      <c r="B3" s="340"/>
      <c r="C3" s="340"/>
      <c r="D3" s="340"/>
    </row>
    <row r="4" spans="1:4" ht="12.75">
      <c r="A4" s="161" t="s">
        <v>210</v>
      </c>
      <c r="B4" s="274">
        <v>23438.01</v>
      </c>
      <c r="C4" s="277">
        <v>13482.905999999997</v>
      </c>
      <c r="D4" s="274">
        <v>36920.916</v>
      </c>
    </row>
    <row r="5" spans="1:4" ht="12.75">
      <c r="A5" s="161" t="s">
        <v>229</v>
      </c>
      <c r="B5" s="274">
        <v>118662.46999999996</v>
      </c>
      <c r="C5" s="277">
        <v>70724.79999999999</v>
      </c>
      <c r="D5" s="274">
        <v>189387.26999999996</v>
      </c>
    </row>
    <row r="6" spans="1:4" ht="12.75">
      <c r="A6" s="161" t="s">
        <v>228</v>
      </c>
      <c r="B6" s="274">
        <v>112.05000000000001</v>
      </c>
      <c r="C6" s="277">
        <v>115.72999999999999</v>
      </c>
      <c r="D6" s="274">
        <v>227.78</v>
      </c>
    </row>
    <row r="7" spans="1:4" s="165" customFormat="1" ht="12.75">
      <c r="A7" s="165" t="s">
        <v>227</v>
      </c>
      <c r="B7" s="276">
        <v>142212.52999999994</v>
      </c>
      <c r="C7" s="275">
        <v>84323.43599999999</v>
      </c>
      <c r="D7" s="276">
        <v>226535.96599999993</v>
      </c>
    </row>
    <row r="8" spans="1:4" ht="12.75">
      <c r="A8" s="171" t="s">
        <v>232</v>
      </c>
      <c r="B8" s="286">
        <v>16.48097393387208</v>
      </c>
      <c r="C8" s="286">
        <v>15.989512097206285</v>
      </c>
      <c r="D8" s="286">
        <v>16.298037195559495</v>
      </c>
    </row>
    <row r="9" spans="1:4" ht="12.75">
      <c r="A9" s="171" t="s">
        <v>231</v>
      </c>
      <c r="B9" s="170">
        <v>92</v>
      </c>
      <c r="C9" s="169">
        <v>23</v>
      </c>
      <c r="D9" s="168">
        <v>115</v>
      </c>
    </row>
    <row r="10" spans="1:4" ht="18" customHeight="1">
      <c r="A10" s="340" t="s">
        <v>230</v>
      </c>
      <c r="B10" s="340"/>
      <c r="C10" s="340"/>
      <c r="D10" s="340"/>
    </row>
    <row r="11" spans="1:4" ht="12.75">
      <c r="A11" s="161" t="s">
        <v>210</v>
      </c>
      <c r="B11" s="167">
        <v>60.949187361851514</v>
      </c>
      <c r="C11" s="167">
        <v>66.20691585480829</v>
      </c>
      <c r="D11" s="167">
        <v>62.769536788632394</v>
      </c>
    </row>
    <row r="12" spans="1:4" ht="12.75">
      <c r="A12" s="161" t="s">
        <v>229</v>
      </c>
      <c r="B12" s="167">
        <v>308.5748797295539</v>
      </c>
      <c r="C12" s="167">
        <v>347.28944060339404</v>
      </c>
      <c r="D12" s="167">
        <v>321.9787724541735</v>
      </c>
    </row>
    <row r="13" spans="1:4" ht="12.75">
      <c r="A13" s="161" t="s">
        <v>228</v>
      </c>
      <c r="B13" s="167">
        <v>0.29137953452086857</v>
      </c>
      <c r="C13" s="167">
        <v>0.568284490886235</v>
      </c>
      <c r="D13" s="167">
        <v>0.38725055168497685</v>
      </c>
    </row>
    <row r="14" spans="1:4" s="165" customFormat="1" ht="12.75">
      <c r="A14" s="166" t="s">
        <v>227</v>
      </c>
      <c r="B14" s="167">
        <v>369.81544662592626</v>
      </c>
      <c r="C14" s="167">
        <v>414.0646409490886</v>
      </c>
      <c r="D14" s="167">
        <v>385.1355597944908</v>
      </c>
    </row>
    <row r="15" spans="1:4" s="164" customFormat="1" ht="12.75" customHeight="1">
      <c r="A15" s="341" t="s">
        <v>226</v>
      </c>
      <c r="B15" s="341"/>
      <c r="C15" s="341"/>
      <c r="D15" s="341"/>
    </row>
    <row r="16" spans="1:2" ht="12.75">
      <c r="A16" s="162"/>
      <c r="B16" s="162"/>
    </row>
    <row r="17" spans="1:2" ht="12.75">
      <c r="A17" s="163"/>
      <c r="B17" s="162"/>
    </row>
    <row r="18" spans="1:4" ht="15">
      <c r="A18"/>
      <c r="B18"/>
      <c r="C18"/>
      <c r="D18"/>
    </row>
    <row r="19" spans="1:4" ht="15" hidden="1">
      <c r="A19"/>
      <c r="B19"/>
      <c r="C19"/>
      <c r="D19"/>
    </row>
    <row r="20" spans="1:4" ht="15">
      <c r="A20"/>
      <c r="B20"/>
      <c r="C20"/>
      <c r="D20"/>
    </row>
    <row r="21" spans="1:4" ht="15">
      <c r="A21"/>
      <c r="B21"/>
      <c r="C21"/>
      <c r="D21"/>
    </row>
    <row r="22" spans="1:4" ht="15">
      <c r="A22"/>
      <c r="B22"/>
      <c r="C22"/>
      <c r="D22"/>
    </row>
    <row r="23" spans="1:4" ht="15">
      <c r="A23"/>
      <c r="B23"/>
      <c r="C23"/>
      <c r="D23"/>
    </row>
    <row r="24" spans="1:4" ht="15">
      <c r="A24"/>
      <c r="B24"/>
      <c r="C24"/>
      <c r="D24"/>
    </row>
  </sheetData>
  <sheetProtection/>
  <mergeCells count="4">
    <mergeCell ref="A1:D1"/>
    <mergeCell ref="A3:D3"/>
    <mergeCell ref="A10:D10"/>
    <mergeCell ref="A15:D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5.57421875" style="161" customWidth="1"/>
    <col min="2" max="4" width="9.7109375" style="161" customWidth="1"/>
    <col min="5" max="5" width="1.28515625" style="161" customWidth="1"/>
    <col min="6" max="8" width="7.7109375" style="161" customWidth="1"/>
    <col min="9" max="16384" width="9.140625" style="161" customWidth="1"/>
  </cols>
  <sheetData>
    <row r="1" spans="1:8" s="165" customFormat="1" ht="15" customHeight="1">
      <c r="A1" s="343" t="s">
        <v>252</v>
      </c>
      <c r="B1" s="343"/>
      <c r="C1" s="343"/>
      <c r="D1" s="343"/>
      <c r="E1" s="343"/>
      <c r="F1" s="343"/>
      <c r="G1" s="343"/>
      <c r="H1" s="343"/>
    </row>
    <row r="2" spans="1:8" s="165" customFormat="1" ht="15" customHeight="1">
      <c r="A2" s="344" t="s">
        <v>306</v>
      </c>
      <c r="B2" s="344"/>
      <c r="C2" s="344"/>
      <c r="D2" s="344"/>
      <c r="E2" s="344"/>
      <c r="F2" s="344"/>
      <c r="G2" s="344"/>
      <c r="H2" s="344"/>
    </row>
    <row r="3" spans="1:8" s="165" customFormat="1" ht="28.5" customHeight="1">
      <c r="A3" s="345"/>
      <c r="B3" s="347" t="s">
        <v>251</v>
      </c>
      <c r="C3" s="347"/>
      <c r="D3" s="347"/>
      <c r="E3" s="179"/>
      <c r="F3" s="348" t="s">
        <v>250</v>
      </c>
      <c r="G3" s="348"/>
      <c r="H3" s="348"/>
    </row>
    <row r="4" spans="1:8" ht="12.75">
      <c r="A4" s="346"/>
      <c r="B4" s="178" t="s">
        <v>143</v>
      </c>
      <c r="C4" s="178" t="s">
        <v>89</v>
      </c>
      <c r="D4" s="178" t="s">
        <v>14</v>
      </c>
      <c r="E4" s="177"/>
      <c r="F4" s="176" t="s">
        <v>143</v>
      </c>
      <c r="G4" s="176" t="s">
        <v>89</v>
      </c>
      <c r="H4" s="176" t="s">
        <v>14</v>
      </c>
    </row>
    <row r="5" spans="1:8" ht="12.75">
      <c r="A5" s="175" t="s">
        <v>249</v>
      </c>
      <c r="B5" s="167">
        <v>0</v>
      </c>
      <c r="C5" s="161">
        <v>5184.88</v>
      </c>
      <c r="D5" s="167">
        <f>+B5+C5</f>
        <v>5184.88</v>
      </c>
      <c r="E5" s="167"/>
      <c r="F5" s="268">
        <v>0</v>
      </c>
      <c r="G5" s="269">
        <v>6</v>
      </c>
      <c r="H5" s="272">
        <f>+F5+G5</f>
        <v>6</v>
      </c>
    </row>
    <row r="6" spans="1:8" ht="12.75">
      <c r="A6" s="175" t="s">
        <v>248</v>
      </c>
      <c r="B6" s="167">
        <v>158.95999999999998</v>
      </c>
      <c r="C6" s="161">
        <v>304.96999999999997</v>
      </c>
      <c r="D6" s="167">
        <f aca="true" t="shared" si="0" ref="D6:D23">+B6+C6</f>
        <v>463.92999999999995</v>
      </c>
      <c r="E6" s="167"/>
      <c r="F6" s="268">
        <v>4</v>
      </c>
      <c r="G6" s="269">
        <v>2</v>
      </c>
      <c r="H6" s="272">
        <f aca="true" t="shared" si="1" ref="H6:H23">+F6+G6</f>
        <v>6</v>
      </c>
    </row>
    <row r="7" spans="1:8" ht="12.75">
      <c r="A7" s="175" t="s">
        <v>247</v>
      </c>
      <c r="B7" s="167">
        <v>7191.361</v>
      </c>
      <c r="C7" s="161">
        <v>3585.98</v>
      </c>
      <c r="D7" s="167">
        <f t="shared" si="0"/>
        <v>10777.341</v>
      </c>
      <c r="E7" s="167"/>
      <c r="F7" s="268">
        <v>86</v>
      </c>
      <c r="G7" s="269">
        <v>21</v>
      </c>
      <c r="H7" s="272">
        <f t="shared" si="1"/>
        <v>107</v>
      </c>
    </row>
    <row r="8" spans="1:8" ht="12.75">
      <c r="A8" s="175" t="s">
        <v>222</v>
      </c>
      <c r="B8" s="167">
        <v>3602.462</v>
      </c>
      <c r="C8" s="161">
        <v>1511.94</v>
      </c>
      <c r="D8" s="167">
        <f t="shared" si="0"/>
        <v>5114.402</v>
      </c>
      <c r="E8" s="167"/>
      <c r="F8" s="268">
        <v>87</v>
      </c>
      <c r="G8" s="269">
        <v>21</v>
      </c>
      <c r="H8" s="272">
        <f t="shared" si="1"/>
        <v>108</v>
      </c>
    </row>
    <row r="9" spans="1:8" ht="12.75">
      <c r="A9" s="175" t="s">
        <v>221</v>
      </c>
      <c r="B9" s="167">
        <v>1581.149</v>
      </c>
      <c r="C9" s="161">
        <v>561.03</v>
      </c>
      <c r="D9" s="167">
        <f t="shared" si="0"/>
        <v>2142.179</v>
      </c>
      <c r="E9" s="167"/>
      <c r="F9" s="268">
        <v>71</v>
      </c>
      <c r="G9" s="269">
        <v>18</v>
      </c>
      <c r="H9" s="272">
        <f t="shared" si="1"/>
        <v>89</v>
      </c>
    </row>
    <row r="10" spans="1:8" ht="12.75">
      <c r="A10" s="175" t="s">
        <v>220</v>
      </c>
      <c r="B10" s="167">
        <v>444.91599999999994</v>
      </c>
      <c r="C10" s="161">
        <v>434.45000000000005</v>
      </c>
      <c r="D10" s="167">
        <f t="shared" si="0"/>
        <v>879.366</v>
      </c>
      <c r="E10" s="167"/>
      <c r="F10" s="268">
        <v>0</v>
      </c>
      <c r="G10" s="269">
        <v>8</v>
      </c>
      <c r="H10" s="272">
        <f t="shared" si="1"/>
        <v>8</v>
      </c>
    </row>
    <row r="11" spans="1:8" ht="12.75">
      <c r="A11" s="175" t="s">
        <v>246</v>
      </c>
      <c r="B11" s="167">
        <v>887.6150000000001</v>
      </c>
      <c r="C11" s="161">
        <v>82.10000000000001</v>
      </c>
      <c r="D11" s="167">
        <f t="shared" si="0"/>
        <v>969.7150000000001</v>
      </c>
      <c r="E11" s="167"/>
      <c r="F11" s="268">
        <v>66</v>
      </c>
      <c r="G11" s="269">
        <v>12</v>
      </c>
      <c r="H11" s="272">
        <f t="shared" si="1"/>
        <v>78</v>
      </c>
    </row>
    <row r="12" spans="1:8" ht="12.75">
      <c r="A12" s="175" t="s">
        <v>245</v>
      </c>
      <c r="B12" s="167">
        <v>361.42599999999993</v>
      </c>
      <c r="C12" s="161">
        <v>101.937</v>
      </c>
      <c r="D12" s="167">
        <f t="shared" si="0"/>
        <v>463.36299999999994</v>
      </c>
      <c r="E12" s="167"/>
      <c r="F12" s="268">
        <v>49</v>
      </c>
      <c r="G12" s="269">
        <v>9</v>
      </c>
      <c r="H12" s="272">
        <f t="shared" si="1"/>
        <v>58</v>
      </c>
    </row>
    <row r="13" spans="1:8" ht="12.75">
      <c r="A13" s="175" t="s">
        <v>216</v>
      </c>
      <c r="B13" s="167">
        <v>1325.8469999999998</v>
      </c>
      <c r="C13" s="161">
        <v>450.36500000000007</v>
      </c>
      <c r="D13" s="167">
        <f t="shared" si="0"/>
        <v>1776.2119999999998</v>
      </c>
      <c r="E13" s="167"/>
      <c r="F13" s="268">
        <v>65</v>
      </c>
      <c r="G13" s="269">
        <v>18</v>
      </c>
      <c r="H13" s="272">
        <f t="shared" si="1"/>
        <v>83</v>
      </c>
    </row>
    <row r="14" spans="1:8" ht="12.75">
      <c r="A14" s="175" t="s">
        <v>244</v>
      </c>
      <c r="B14" s="167">
        <v>2857.14</v>
      </c>
      <c r="C14" s="167">
        <v>419.90999999999997</v>
      </c>
      <c r="D14" s="167">
        <f t="shared" si="0"/>
        <v>3277.0499999999997</v>
      </c>
      <c r="E14" s="167"/>
      <c r="F14" s="268">
        <v>6</v>
      </c>
      <c r="G14" s="269">
        <v>2</v>
      </c>
      <c r="H14" s="272">
        <f t="shared" si="1"/>
        <v>8</v>
      </c>
    </row>
    <row r="15" spans="1:8" ht="12.75">
      <c r="A15" s="175" t="s">
        <v>243</v>
      </c>
      <c r="B15" s="167">
        <v>4753.11</v>
      </c>
      <c r="C15" s="167">
        <v>0</v>
      </c>
      <c r="D15" s="167">
        <f t="shared" si="0"/>
        <v>4753.11</v>
      </c>
      <c r="E15" s="167"/>
      <c r="F15" s="268">
        <v>8</v>
      </c>
      <c r="G15" s="269">
        <v>0</v>
      </c>
      <c r="H15" s="272">
        <f t="shared" si="1"/>
        <v>8</v>
      </c>
    </row>
    <row r="16" spans="1:8" ht="12.75">
      <c r="A16" s="175" t="s">
        <v>242</v>
      </c>
      <c r="B16" s="167">
        <v>8.35</v>
      </c>
      <c r="C16" s="167">
        <v>1.995</v>
      </c>
      <c r="D16" s="167">
        <f t="shared" si="0"/>
        <v>10.344999999999999</v>
      </c>
      <c r="E16" s="167"/>
      <c r="F16" s="268">
        <v>34</v>
      </c>
      <c r="G16" s="269">
        <v>7</v>
      </c>
      <c r="H16" s="272">
        <f t="shared" si="1"/>
        <v>41</v>
      </c>
    </row>
    <row r="17" spans="1:8" ht="12.75">
      <c r="A17" s="175" t="s">
        <v>241</v>
      </c>
      <c r="B17" s="167">
        <v>2.455</v>
      </c>
      <c r="C17" s="167">
        <v>0</v>
      </c>
      <c r="D17" s="167">
        <f t="shared" si="0"/>
        <v>2.455</v>
      </c>
      <c r="E17" s="167"/>
      <c r="F17" s="268">
        <v>3</v>
      </c>
      <c r="G17" s="269">
        <v>0</v>
      </c>
      <c r="H17" s="272">
        <f t="shared" si="1"/>
        <v>3</v>
      </c>
    </row>
    <row r="18" spans="1:8" ht="12.75">
      <c r="A18" s="175" t="s">
        <v>240</v>
      </c>
      <c r="B18" s="167">
        <v>4.793</v>
      </c>
      <c r="C18" s="167">
        <v>1.085</v>
      </c>
      <c r="D18" s="167">
        <f t="shared" si="0"/>
        <v>5.878</v>
      </c>
      <c r="E18" s="167"/>
      <c r="F18" s="268">
        <v>0</v>
      </c>
      <c r="G18" s="269">
        <v>6</v>
      </c>
      <c r="H18" s="272">
        <f t="shared" si="1"/>
        <v>6</v>
      </c>
    </row>
    <row r="19" spans="1:8" ht="12.75">
      <c r="A19" s="175" t="s">
        <v>239</v>
      </c>
      <c r="B19" s="167">
        <v>0.11</v>
      </c>
      <c r="C19" s="167">
        <v>0.08</v>
      </c>
      <c r="D19" s="167">
        <f t="shared" si="0"/>
        <v>0.19</v>
      </c>
      <c r="E19" s="167"/>
      <c r="F19" s="268">
        <v>0</v>
      </c>
      <c r="G19" s="269">
        <v>1</v>
      </c>
      <c r="H19" s="272">
        <f t="shared" si="1"/>
        <v>1</v>
      </c>
    </row>
    <row r="20" spans="1:8" ht="12.75">
      <c r="A20" s="175" t="s">
        <v>238</v>
      </c>
      <c r="B20" s="167">
        <v>0.5800000000000001</v>
      </c>
      <c r="C20" s="167">
        <v>0</v>
      </c>
      <c r="D20" s="167">
        <f t="shared" si="0"/>
        <v>0.5800000000000001</v>
      </c>
      <c r="E20" s="167"/>
      <c r="F20" s="268">
        <v>2</v>
      </c>
      <c r="G20" s="269">
        <v>0</v>
      </c>
      <c r="H20" s="272">
        <f t="shared" si="1"/>
        <v>2</v>
      </c>
    </row>
    <row r="21" spans="1:8" ht="12.75">
      <c r="A21" s="175" t="s">
        <v>237</v>
      </c>
      <c r="B21" s="167">
        <v>0</v>
      </c>
      <c r="C21" s="167">
        <v>0</v>
      </c>
      <c r="D21" s="167">
        <f t="shared" si="0"/>
        <v>0</v>
      </c>
      <c r="E21" s="167"/>
      <c r="F21" s="270">
        <v>0</v>
      </c>
      <c r="G21" s="269">
        <v>0</v>
      </c>
      <c r="H21" s="272">
        <f t="shared" si="1"/>
        <v>0</v>
      </c>
    </row>
    <row r="22" spans="1:8" ht="12.75">
      <c r="A22" s="175" t="s">
        <v>236</v>
      </c>
      <c r="B22" s="167">
        <v>257.75499999999994</v>
      </c>
      <c r="C22" s="167">
        <v>842.184</v>
      </c>
      <c r="D22" s="167">
        <f t="shared" si="0"/>
        <v>1099.9389999999999</v>
      </c>
      <c r="E22" s="167"/>
      <c r="F22" s="268">
        <v>32</v>
      </c>
      <c r="G22" s="269">
        <v>9</v>
      </c>
      <c r="H22" s="272">
        <f t="shared" si="1"/>
        <v>41</v>
      </c>
    </row>
    <row r="23" spans="1:8" ht="12.75">
      <c r="A23" s="166" t="s">
        <v>235</v>
      </c>
      <c r="B23" s="174">
        <v>23438.029</v>
      </c>
      <c r="C23" s="174">
        <f>SUM(C5:C22)</f>
        <v>13482.906</v>
      </c>
      <c r="D23" s="174">
        <f t="shared" si="0"/>
        <v>36920.935</v>
      </c>
      <c r="E23" s="174"/>
      <c r="F23" s="271">
        <v>92</v>
      </c>
      <c r="G23" s="271">
        <v>23</v>
      </c>
      <c r="H23" s="273">
        <f t="shared" si="1"/>
        <v>115</v>
      </c>
    </row>
    <row r="24" spans="1:7" s="87" customFormat="1" ht="12.75" customHeight="1">
      <c r="A24" s="342" t="s">
        <v>234</v>
      </c>
      <c r="B24" s="342"/>
      <c r="C24" s="342"/>
      <c r="D24" s="342"/>
      <c r="E24" s="342"/>
      <c r="F24" s="342"/>
      <c r="G24" s="342"/>
    </row>
    <row r="26" spans="1:2" ht="12.75">
      <c r="A26" s="163"/>
      <c r="B26" s="162"/>
    </row>
    <row r="27" spans="1:2" ht="12.75">
      <c r="A27" s="162"/>
      <c r="B27" s="162"/>
    </row>
    <row r="28" spans="1:2" ht="12.75">
      <c r="A28" s="163"/>
      <c r="B28" s="162"/>
    </row>
    <row r="29" spans="1:2" ht="12.75">
      <c r="A29" s="162"/>
      <c r="B29" s="162"/>
    </row>
    <row r="30" spans="1:2" ht="12.75">
      <c r="A30" s="163"/>
      <c r="B30" s="162"/>
    </row>
  </sheetData>
  <sheetProtection/>
  <mergeCells count="6">
    <mergeCell ref="A24:G24"/>
    <mergeCell ref="A1:H1"/>
    <mergeCell ref="A2:H2"/>
    <mergeCell ref="A3:A4"/>
    <mergeCell ref="B3:D3"/>
    <mergeCell ref="F3:H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5"/>
  <sheetViews>
    <sheetView zoomScaleSheetLayoutView="100" zoomScalePageLayoutView="0" workbookViewId="0" topLeftCell="B99">
      <selection activeCell="L111" sqref="L111"/>
    </sheetView>
  </sheetViews>
  <sheetFormatPr defaultColWidth="9.140625" defaultRowHeight="15"/>
  <cols>
    <col min="1" max="1" width="6.140625" style="180" hidden="1" customWidth="1"/>
    <col min="2" max="2" width="21.140625" style="180" customWidth="1"/>
    <col min="3" max="4" width="11.28125" style="182" customWidth="1"/>
    <col min="5" max="5" width="11.140625" style="182" customWidth="1"/>
    <col min="6" max="6" width="2.00390625" style="182" customWidth="1"/>
    <col min="7" max="7" width="11.140625" style="182" customWidth="1"/>
    <col min="8" max="8" width="10.140625" style="182" customWidth="1"/>
    <col min="9" max="16384" width="9.140625" style="180" customWidth="1"/>
  </cols>
  <sheetData>
    <row r="1" spans="2:8" s="190" customFormat="1" ht="15.75" customHeight="1">
      <c r="B1" s="349" t="s">
        <v>304</v>
      </c>
      <c r="C1" s="349"/>
      <c r="D1" s="349"/>
      <c r="E1" s="349"/>
      <c r="F1" s="349"/>
      <c r="G1" s="349"/>
      <c r="H1" s="349"/>
    </row>
    <row r="2" spans="1:8" s="181" customFormat="1" ht="29.25" customHeight="1">
      <c r="A2" s="180"/>
      <c r="B2" s="350" t="s">
        <v>268</v>
      </c>
      <c r="C2" s="352" t="s">
        <v>267</v>
      </c>
      <c r="D2" s="352" t="s">
        <v>266</v>
      </c>
      <c r="E2" s="352" t="s">
        <v>265</v>
      </c>
      <c r="F2" s="279"/>
      <c r="G2" s="354" t="s">
        <v>264</v>
      </c>
      <c r="H2" s="354"/>
    </row>
    <row r="3" spans="1:8" s="181" customFormat="1" ht="27.75" customHeight="1">
      <c r="A3" s="189" t="s">
        <v>263</v>
      </c>
      <c r="B3" s="351"/>
      <c r="C3" s="353"/>
      <c r="D3" s="353"/>
      <c r="E3" s="353"/>
      <c r="F3" s="280"/>
      <c r="G3" s="281" t="s">
        <v>210</v>
      </c>
      <c r="H3" s="281" t="s">
        <v>262</v>
      </c>
    </row>
    <row r="4" spans="1:8" s="181" customFormat="1" ht="12.75">
      <c r="A4" s="180">
        <v>76001</v>
      </c>
      <c r="B4" s="180" t="s">
        <v>206</v>
      </c>
      <c r="C4" s="182">
        <v>0</v>
      </c>
      <c r="D4" s="188">
        <v>502.33</v>
      </c>
      <c r="E4" s="182">
        <v>0</v>
      </c>
      <c r="F4" s="182"/>
      <c r="G4" s="182">
        <v>0</v>
      </c>
      <c r="H4" s="182">
        <v>312.29717127758784</v>
      </c>
    </row>
    <row r="5" spans="1:8" s="181" customFormat="1" ht="12.75">
      <c r="A5" s="180">
        <v>76002</v>
      </c>
      <c r="B5" s="180" t="s">
        <v>205</v>
      </c>
      <c r="C5" s="188">
        <v>114.23999999999998</v>
      </c>
      <c r="D5" s="188">
        <v>1058.6</v>
      </c>
      <c r="E5" s="182">
        <v>10.79161156244096</v>
      </c>
      <c r="F5" s="182"/>
      <c r="G5" s="182">
        <v>43.87939312463991</v>
      </c>
      <c r="H5" s="182">
        <v>406.606491261763</v>
      </c>
    </row>
    <row r="6" spans="1:8" s="181" customFormat="1" ht="12.75">
      <c r="A6" s="180">
        <v>76003</v>
      </c>
      <c r="B6" s="180" t="s">
        <v>294</v>
      </c>
      <c r="C6" s="188">
        <v>126.54000000000002</v>
      </c>
      <c r="D6" s="188">
        <v>436.8</v>
      </c>
      <c r="E6" s="182">
        <v>28.969780219780223</v>
      </c>
      <c r="F6" s="182"/>
      <c r="G6" s="182">
        <v>84.72715098761299</v>
      </c>
      <c r="H6" s="182">
        <v>292.4673585537328</v>
      </c>
    </row>
    <row r="7" spans="1:8" s="181" customFormat="1" ht="12.75">
      <c r="A7" s="180">
        <v>76004</v>
      </c>
      <c r="B7" s="180" t="s">
        <v>203</v>
      </c>
      <c r="C7" s="188">
        <v>45.54</v>
      </c>
      <c r="D7" s="188">
        <v>551.15</v>
      </c>
      <c r="E7" s="182">
        <v>8.262723396534518</v>
      </c>
      <c r="F7" s="182"/>
      <c r="G7" s="182">
        <v>25.070189925681255</v>
      </c>
      <c r="H7" s="182">
        <v>303.4131571703826</v>
      </c>
    </row>
    <row r="8" spans="1:8" s="181" customFormat="1" ht="12.75">
      <c r="A8" s="180">
        <v>76005</v>
      </c>
      <c r="B8" s="180" t="s">
        <v>202</v>
      </c>
      <c r="C8" s="188">
        <v>48.83</v>
      </c>
      <c r="D8" s="188">
        <v>273.08</v>
      </c>
      <c r="E8" s="182">
        <v>17.881206972315805</v>
      </c>
      <c r="F8" s="182"/>
      <c r="G8" s="182">
        <v>69.90694345025054</v>
      </c>
      <c r="H8" s="182">
        <v>390.9520400858984</v>
      </c>
    </row>
    <row r="9" spans="1:8" s="181" customFormat="1" ht="12.75">
      <c r="A9" s="180">
        <v>76006</v>
      </c>
      <c r="B9" s="180" t="s">
        <v>201</v>
      </c>
      <c r="C9" s="188">
        <v>462.36000000000007</v>
      </c>
      <c r="D9" s="188">
        <v>1758.64</v>
      </c>
      <c r="E9" s="182">
        <v>26.290770140563165</v>
      </c>
      <c r="F9" s="182"/>
      <c r="G9" s="182">
        <v>118.82806476484194</v>
      </c>
      <c r="H9" s="182">
        <v>451.976355692624</v>
      </c>
    </row>
    <row r="10" spans="1:8" s="181" customFormat="1" ht="12.75">
      <c r="A10" s="180">
        <v>76007</v>
      </c>
      <c r="B10" s="180" t="s">
        <v>200</v>
      </c>
      <c r="C10" s="188">
        <v>422.32</v>
      </c>
      <c r="D10" s="188">
        <v>4384.48</v>
      </c>
      <c r="E10" s="182">
        <v>9.632157063095283</v>
      </c>
      <c r="F10" s="182"/>
      <c r="G10" s="182">
        <v>35.30660870292188</v>
      </c>
      <c r="H10" s="182">
        <v>366.5493458178322</v>
      </c>
    </row>
    <row r="11" spans="1:8" s="181" customFormat="1" ht="12.75">
      <c r="A11" s="180">
        <v>76008</v>
      </c>
      <c r="B11" s="180" t="s">
        <v>199</v>
      </c>
      <c r="C11" s="188">
        <v>45.56</v>
      </c>
      <c r="D11" s="188">
        <v>555.26</v>
      </c>
      <c r="E11" s="182">
        <v>8.205165147858661</v>
      </c>
      <c r="F11" s="182"/>
      <c r="G11" s="182">
        <v>24.201859229747676</v>
      </c>
      <c r="H11" s="182">
        <v>294.95883134130145</v>
      </c>
    </row>
    <row r="12" spans="1:8" s="181" customFormat="1" ht="12.75">
      <c r="A12" s="180">
        <v>76009</v>
      </c>
      <c r="B12" s="180" t="s">
        <v>198</v>
      </c>
      <c r="C12" s="188">
        <v>18.45</v>
      </c>
      <c r="D12" s="188">
        <v>572.81</v>
      </c>
      <c r="E12" s="182">
        <v>3.220963321171069</v>
      </c>
      <c r="F12" s="182"/>
      <c r="G12" s="182">
        <v>12.754925682682337</v>
      </c>
      <c r="H12" s="182">
        <v>395.99723470445906</v>
      </c>
    </row>
    <row r="13" spans="1:8" s="181" customFormat="1" ht="12.75">
      <c r="A13" s="180">
        <v>76010</v>
      </c>
      <c r="B13" s="180" t="s">
        <v>197</v>
      </c>
      <c r="C13" s="188">
        <v>54.83</v>
      </c>
      <c r="D13" s="188">
        <v>1127.72</v>
      </c>
      <c r="E13" s="182">
        <v>4.862022487851594</v>
      </c>
      <c r="F13" s="182"/>
      <c r="G13" s="182">
        <v>20.299888930025915</v>
      </c>
      <c r="H13" s="182">
        <v>417.51943724546464</v>
      </c>
    </row>
    <row r="14" spans="1:8" s="181" customFormat="1" ht="12.75">
      <c r="A14" s="180">
        <v>76011</v>
      </c>
      <c r="B14" s="180" t="s">
        <v>196</v>
      </c>
      <c r="C14" s="188">
        <v>113.62000000000002</v>
      </c>
      <c r="D14" s="188">
        <v>1109.04</v>
      </c>
      <c r="E14" s="182">
        <v>10.244896487051866</v>
      </c>
      <c r="F14" s="182"/>
      <c r="G14" s="182">
        <v>37.6849087893864</v>
      </c>
      <c r="H14" s="182">
        <v>367.8407960199005</v>
      </c>
    </row>
    <row r="15" spans="1:8" s="181" customFormat="1" ht="12.75">
      <c r="A15" s="180">
        <v>76012</v>
      </c>
      <c r="B15" s="180" t="s">
        <v>195</v>
      </c>
      <c r="C15" s="188">
        <v>380.57</v>
      </c>
      <c r="D15" s="188">
        <v>1406.43</v>
      </c>
      <c r="E15" s="182">
        <v>27.059291966183885</v>
      </c>
      <c r="F15" s="182"/>
      <c r="G15" s="182">
        <v>71.43500703894885</v>
      </c>
      <c r="H15" s="182">
        <v>263.9943688409198</v>
      </c>
    </row>
    <row r="16" spans="1:8" s="181" customFormat="1" ht="12.75">
      <c r="A16" s="180">
        <v>76013</v>
      </c>
      <c r="B16" s="180" t="s">
        <v>194</v>
      </c>
      <c r="C16" s="188">
        <v>62.32</v>
      </c>
      <c r="D16" s="188">
        <v>1268.26</v>
      </c>
      <c r="E16" s="182">
        <v>4.913818933026351</v>
      </c>
      <c r="F16" s="182"/>
      <c r="G16" s="182">
        <v>14.852240228789324</v>
      </c>
      <c r="H16" s="182">
        <v>302.254528122021</v>
      </c>
    </row>
    <row r="17" spans="1:8" ht="12.75">
      <c r="A17" s="180">
        <v>76014</v>
      </c>
      <c r="B17" s="180" t="s">
        <v>293</v>
      </c>
      <c r="C17" s="188">
        <v>16.54</v>
      </c>
      <c r="D17" s="188">
        <v>319.34</v>
      </c>
      <c r="E17" s="182">
        <v>5.179432579695622</v>
      </c>
      <c r="G17" s="182">
        <v>17.9004329004329</v>
      </c>
      <c r="H17" s="182">
        <v>345.6060606060606</v>
      </c>
    </row>
    <row r="18" spans="1:8" ht="12.75">
      <c r="A18" s="180">
        <v>76015</v>
      </c>
      <c r="B18" s="180" t="s">
        <v>192</v>
      </c>
      <c r="C18" s="188">
        <v>93.09999999999998</v>
      </c>
      <c r="D18" s="188">
        <v>671.52</v>
      </c>
      <c r="E18" s="182">
        <v>13.864069573504883</v>
      </c>
      <c r="G18" s="182">
        <v>46.34146341463415</v>
      </c>
      <c r="H18" s="182">
        <v>334.2558486809358</v>
      </c>
    </row>
    <row r="19" spans="1:8" ht="12.75">
      <c r="A19" s="180">
        <v>76016</v>
      </c>
      <c r="B19" s="180" t="s">
        <v>191</v>
      </c>
      <c r="C19" s="188">
        <v>0</v>
      </c>
      <c r="D19" s="188">
        <v>141.73</v>
      </c>
      <c r="E19" s="182">
        <v>0</v>
      </c>
      <c r="G19" s="182">
        <v>0</v>
      </c>
      <c r="H19" s="182">
        <v>316.36160714285717</v>
      </c>
    </row>
    <row r="20" spans="1:8" ht="12.75">
      <c r="A20" s="180">
        <v>76017</v>
      </c>
      <c r="B20" s="180" t="s">
        <v>190</v>
      </c>
      <c r="C20" s="188">
        <v>7.879999999999999</v>
      </c>
      <c r="D20" s="188">
        <v>248.23</v>
      </c>
      <c r="E20" s="182">
        <v>3.1744752850179268</v>
      </c>
      <c r="G20" s="182">
        <v>9.057471264367816</v>
      </c>
      <c r="H20" s="182">
        <v>285.32183908045977</v>
      </c>
    </row>
    <row r="21" spans="1:8" ht="12.75">
      <c r="A21" s="180">
        <v>76018</v>
      </c>
      <c r="B21" s="180" t="s">
        <v>189</v>
      </c>
      <c r="C21" s="188">
        <v>33.23</v>
      </c>
      <c r="D21" s="188">
        <v>383.36</v>
      </c>
      <c r="E21" s="182">
        <v>8.66809265442404</v>
      </c>
      <c r="G21" s="182">
        <v>22.90934160634264</v>
      </c>
      <c r="H21" s="182">
        <v>264.2950706652878</v>
      </c>
    </row>
    <row r="22" spans="1:8" ht="12.75">
      <c r="A22" s="180">
        <v>76019</v>
      </c>
      <c r="B22" s="180" t="s">
        <v>188</v>
      </c>
      <c r="C22" s="188">
        <v>0</v>
      </c>
      <c r="D22" s="188">
        <v>241.6</v>
      </c>
      <c r="E22" s="182">
        <v>0</v>
      </c>
      <c r="G22" s="182">
        <v>0</v>
      </c>
      <c r="H22" s="182">
        <v>335.55555555555554</v>
      </c>
    </row>
    <row r="23" spans="1:8" ht="12.75">
      <c r="A23" s="180">
        <v>76021</v>
      </c>
      <c r="B23" s="180" t="s">
        <v>187</v>
      </c>
      <c r="C23" s="188">
        <v>85.58</v>
      </c>
      <c r="D23" s="188">
        <v>246.58</v>
      </c>
      <c r="E23" s="182">
        <v>34.70678887176575</v>
      </c>
      <c r="G23" s="182">
        <v>81.89473684210526</v>
      </c>
      <c r="H23" s="182">
        <v>235.96172248803828</v>
      </c>
    </row>
    <row r="24" spans="1:8" ht="12.75">
      <c r="A24" s="180">
        <v>76022</v>
      </c>
      <c r="B24" s="180" t="s">
        <v>292</v>
      </c>
      <c r="C24" s="188">
        <v>201.14</v>
      </c>
      <c r="D24" s="188">
        <v>725.38</v>
      </c>
      <c r="E24" s="182">
        <v>27.728914499986214</v>
      </c>
      <c r="G24" s="182">
        <v>91.88670625856555</v>
      </c>
      <c r="H24" s="182">
        <v>331.3750571037003</v>
      </c>
    </row>
    <row r="25" spans="1:8" ht="12.75">
      <c r="A25" s="180">
        <v>76023</v>
      </c>
      <c r="B25" s="180" t="s">
        <v>291</v>
      </c>
      <c r="C25" s="188">
        <v>47.02</v>
      </c>
      <c r="D25" s="188">
        <v>268.2</v>
      </c>
      <c r="E25" s="182">
        <v>17.531692766592098</v>
      </c>
      <c r="G25" s="182">
        <v>53.58404558404558</v>
      </c>
      <c r="H25" s="182">
        <v>305.64102564102564</v>
      </c>
    </row>
    <row r="26" spans="1:8" ht="12.75">
      <c r="A26" s="180">
        <v>76024</v>
      </c>
      <c r="B26" s="180" t="s">
        <v>184</v>
      </c>
      <c r="C26" s="188">
        <v>21.2</v>
      </c>
      <c r="D26" s="188">
        <v>258.53</v>
      </c>
      <c r="E26" s="182">
        <v>8.200208873244886</v>
      </c>
      <c r="G26" s="182">
        <v>24.452133794694348</v>
      </c>
      <c r="H26" s="182">
        <v>298.1891580161476</v>
      </c>
    </row>
    <row r="27" spans="1:8" ht="12.75">
      <c r="A27" s="180">
        <v>76025</v>
      </c>
      <c r="B27" s="180" t="s">
        <v>183</v>
      </c>
      <c r="C27" s="188">
        <v>83.95</v>
      </c>
      <c r="D27" s="188">
        <v>368.48</v>
      </c>
      <c r="E27" s="182">
        <v>22.782783326096396</v>
      </c>
      <c r="G27" s="182">
        <v>55.725190839694655</v>
      </c>
      <c r="H27" s="182">
        <v>244.5934284766014</v>
      </c>
    </row>
    <row r="28" spans="1:8" ht="12.75">
      <c r="A28" s="180">
        <v>76026</v>
      </c>
      <c r="B28" s="180" t="s">
        <v>290</v>
      </c>
      <c r="C28" s="188">
        <v>4.05</v>
      </c>
      <c r="D28" s="188">
        <v>315.85</v>
      </c>
      <c r="E28" s="182">
        <v>1.2822542346050338</v>
      </c>
      <c r="G28" s="182">
        <v>3.3498759305210917</v>
      </c>
      <c r="H28" s="182">
        <v>261.24896608767574</v>
      </c>
    </row>
    <row r="29" spans="1:8" ht="12.75">
      <c r="A29" s="180">
        <v>76027</v>
      </c>
      <c r="B29" s="180" t="s">
        <v>181</v>
      </c>
      <c r="C29" s="188">
        <v>10.25</v>
      </c>
      <c r="D29" s="188">
        <v>228.25</v>
      </c>
      <c r="E29" s="182">
        <v>4.490690032858708</v>
      </c>
      <c r="G29" s="182">
        <v>13.88888888888889</v>
      </c>
      <c r="H29" s="182">
        <v>309.2818428184282</v>
      </c>
    </row>
    <row r="30" spans="1:8" ht="12.75">
      <c r="A30" s="180">
        <v>76028</v>
      </c>
      <c r="B30" s="180" t="s">
        <v>180</v>
      </c>
      <c r="C30" s="188">
        <v>38.28</v>
      </c>
      <c r="D30" s="188">
        <v>656.27</v>
      </c>
      <c r="E30" s="182">
        <v>5.832965090587716</v>
      </c>
      <c r="G30" s="182">
        <v>18.992805755395683</v>
      </c>
      <c r="H30" s="182">
        <v>325.6115107913669</v>
      </c>
    </row>
    <row r="31" spans="1:8" ht="12.75">
      <c r="A31" s="180">
        <v>76029</v>
      </c>
      <c r="B31" s="180" t="s">
        <v>289</v>
      </c>
      <c r="C31" s="188">
        <v>104.1</v>
      </c>
      <c r="D31" s="188">
        <v>1009.72</v>
      </c>
      <c r="E31" s="182">
        <v>10.309788852355108</v>
      </c>
      <c r="G31" s="182">
        <v>39.29784824462061</v>
      </c>
      <c r="H31" s="182">
        <v>381.1702529256323</v>
      </c>
    </row>
    <row r="32" spans="1:8" ht="12.75">
      <c r="A32" s="180">
        <v>76030</v>
      </c>
      <c r="B32" s="180" t="s">
        <v>178</v>
      </c>
      <c r="C32" s="188">
        <v>17.17</v>
      </c>
      <c r="D32" s="188">
        <v>437.13</v>
      </c>
      <c r="E32" s="182">
        <v>3.927893304051427</v>
      </c>
      <c r="G32" s="182">
        <v>11.423819028609447</v>
      </c>
      <c r="H32" s="182">
        <v>290.8383233532934</v>
      </c>
    </row>
    <row r="33" spans="1:8" ht="12.75">
      <c r="A33" s="180">
        <v>76031</v>
      </c>
      <c r="B33" s="180" t="s">
        <v>177</v>
      </c>
      <c r="C33" s="188">
        <v>0</v>
      </c>
      <c r="D33" s="188">
        <v>217.95</v>
      </c>
      <c r="E33" s="182">
        <v>0</v>
      </c>
      <c r="G33" s="182">
        <v>0</v>
      </c>
      <c r="H33" s="182">
        <v>332.7480916030534</v>
      </c>
    </row>
    <row r="34" spans="1:8" ht="12.75">
      <c r="A34" s="180">
        <v>76032</v>
      </c>
      <c r="B34" s="180" t="s">
        <v>176</v>
      </c>
      <c r="C34" s="188">
        <v>163.46</v>
      </c>
      <c r="D34" s="188">
        <v>1091.21</v>
      </c>
      <c r="E34" s="182">
        <v>14.979701432354908</v>
      </c>
      <c r="G34" s="182">
        <v>52.52570694087404</v>
      </c>
      <c r="H34" s="182">
        <v>350.64588688946014</v>
      </c>
    </row>
    <row r="35" spans="1:8" ht="12.75">
      <c r="A35" s="180">
        <v>76033</v>
      </c>
      <c r="B35" s="180" t="s">
        <v>175</v>
      </c>
      <c r="C35" s="188">
        <v>84.92</v>
      </c>
      <c r="D35" s="188">
        <v>710.4</v>
      </c>
      <c r="E35" s="182">
        <v>11.95382882882883</v>
      </c>
      <c r="G35" s="182">
        <v>37.575221238938056</v>
      </c>
      <c r="H35" s="182">
        <v>314.3362831858407</v>
      </c>
    </row>
    <row r="36" spans="1:8" ht="12.75">
      <c r="A36" s="180">
        <v>76034</v>
      </c>
      <c r="B36" s="180" t="s">
        <v>174</v>
      </c>
      <c r="C36" s="188">
        <v>105.51999999999998</v>
      </c>
      <c r="D36" s="188">
        <v>1456.34</v>
      </c>
      <c r="E36" s="182">
        <v>7.245560789376107</v>
      </c>
      <c r="G36" s="182">
        <v>24.51388082239517</v>
      </c>
      <c r="H36" s="182">
        <v>338.32965501219655</v>
      </c>
    </row>
    <row r="37" spans="1:8" ht="12.75">
      <c r="A37" s="180">
        <v>76035</v>
      </c>
      <c r="B37" s="180" t="s">
        <v>173</v>
      </c>
      <c r="C37" s="188">
        <v>26.5</v>
      </c>
      <c r="D37" s="188">
        <v>239.96</v>
      </c>
      <c r="E37" s="182">
        <v>11.043507251208535</v>
      </c>
      <c r="G37" s="182">
        <v>29.104887424492038</v>
      </c>
      <c r="H37" s="182">
        <v>263.54750137287203</v>
      </c>
    </row>
    <row r="38" spans="1:8" ht="12.75">
      <c r="A38" s="180">
        <v>76036</v>
      </c>
      <c r="B38" s="180" t="s">
        <v>288</v>
      </c>
      <c r="C38" s="188">
        <v>141.74999999999997</v>
      </c>
      <c r="D38" s="188">
        <v>2043.02</v>
      </c>
      <c r="E38" s="182">
        <v>6.938258068937161</v>
      </c>
      <c r="G38" s="182">
        <v>23.23580034423408</v>
      </c>
      <c r="H38" s="182">
        <v>334.8938611589214</v>
      </c>
    </row>
    <row r="39" spans="1:8" ht="12.75">
      <c r="A39" s="180">
        <v>76099</v>
      </c>
      <c r="B39" s="180" t="s">
        <v>171</v>
      </c>
      <c r="C39" s="188">
        <v>54.02</v>
      </c>
      <c r="D39" s="188">
        <v>320.37</v>
      </c>
      <c r="E39" s="182">
        <v>16.861753597403002</v>
      </c>
      <c r="G39" s="182">
        <v>72.51006711409396</v>
      </c>
      <c r="H39" s="182">
        <v>430.0268456375839</v>
      </c>
    </row>
    <row r="40" spans="1:8" ht="12.75">
      <c r="A40" s="180">
        <v>76037</v>
      </c>
      <c r="B40" s="180" t="s">
        <v>287</v>
      </c>
      <c r="C40" s="188">
        <v>57.99</v>
      </c>
      <c r="D40" s="188">
        <v>665.74</v>
      </c>
      <c r="E40" s="182">
        <v>8.710607744765223</v>
      </c>
      <c r="G40" s="182">
        <v>33.44290657439446</v>
      </c>
      <c r="H40" s="182">
        <v>383.9331026528258</v>
      </c>
    </row>
    <row r="41" spans="1:8" ht="12.75">
      <c r="A41" s="180">
        <v>76038</v>
      </c>
      <c r="B41" s="180" t="s">
        <v>286</v>
      </c>
      <c r="C41" s="188">
        <v>43.24999999999999</v>
      </c>
      <c r="D41" s="188">
        <v>206.59</v>
      </c>
      <c r="E41" s="182">
        <v>20.935185633380122</v>
      </c>
      <c r="G41" s="182">
        <v>68.00314465408805</v>
      </c>
      <c r="H41" s="182">
        <v>324.82704402515725</v>
      </c>
    </row>
    <row r="42" spans="1:8" ht="12.75">
      <c r="A42" s="180">
        <v>76039</v>
      </c>
      <c r="B42" s="180" t="s">
        <v>168</v>
      </c>
      <c r="C42" s="188">
        <v>394.25999999999993</v>
      </c>
      <c r="D42" s="188">
        <v>2449.72</v>
      </c>
      <c r="E42" s="182">
        <v>16.094084221870254</v>
      </c>
      <c r="G42" s="182">
        <v>67.70736733642453</v>
      </c>
      <c r="H42" s="182">
        <v>420.697235102181</v>
      </c>
    </row>
    <row r="43" spans="1:8" ht="12.75">
      <c r="A43" s="180">
        <v>76040</v>
      </c>
      <c r="B43" s="180" t="s">
        <v>167</v>
      </c>
      <c r="C43" s="188">
        <v>146.68</v>
      </c>
      <c r="D43" s="188">
        <v>1796.92</v>
      </c>
      <c r="E43" s="182">
        <v>8.162856443247335</v>
      </c>
      <c r="G43" s="182">
        <v>30.33712512926577</v>
      </c>
      <c r="H43" s="182">
        <v>371.64839710444676</v>
      </c>
    </row>
    <row r="44" spans="1:8" ht="12.75">
      <c r="A44" s="180">
        <v>76041</v>
      </c>
      <c r="B44" s="180" t="s">
        <v>166</v>
      </c>
      <c r="C44" s="188">
        <v>73.78000000000002</v>
      </c>
      <c r="D44" s="188">
        <v>556.94</v>
      </c>
      <c r="E44" s="182">
        <v>13.247387510324272</v>
      </c>
      <c r="G44" s="182">
        <v>36.926926926926924</v>
      </c>
      <c r="H44" s="182">
        <v>278.74874874874877</v>
      </c>
    </row>
    <row r="45" spans="1:8" ht="12.75">
      <c r="A45" s="180">
        <v>76042</v>
      </c>
      <c r="B45" s="180" t="s">
        <v>165</v>
      </c>
      <c r="C45" s="188">
        <v>581.68</v>
      </c>
      <c r="D45" s="188">
        <v>4564.88</v>
      </c>
      <c r="E45" s="182">
        <v>12.742503636459226</v>
      </c>
      <c r="G45" s="182">
        <v>43.3555696344054</v>
      </c>
      <c r="H45" s="182">
        <v>340.2437297357731</v>
      </c>
    </row>
    <row r="46" spans="1:8" ht="12.75">
      <c r="A46" s="180">
        <v>76043</v>
      </c>
      <c r="B46" s="180" t="s">
        <v>164</v>
      </c>
      <c r="C46" s="188">
        <v>788.62</v>
      </c>
      <c r="D46" s="188">
        <v>5472.38</v>
      </c>
      <c r="E46" s="182">
        <v>14.410914446730672</v>
      </c>
      <c r="G46" s="182">
        <v>56.66798404771315</v>
      </c>
      <c r="H46" s="182">
        <v>393.2296195164014</v>
      </c>
    </row>
    <row r="47" spans="1:8" ht="12.75">
      <c r="A47" s="180">
        <v>76044</v>
      </c>
      <c r="B47" s="180" t="s">
        <v>163</v>
      </c>
      <c r="C47" s="188">
        <v>332.67</v>
      </c>
      <c r="D47" s="188">
        <v>3237.45</v>
      </c>
      <c r="E47" s="182">
        <v>10.275679933280824</v>
      </c>
      <c r="G47" s="182">
        <v>63.83995394358089</v>
      </c>
      <c r="H47" s="182">
        <v>621.272308578008</v>
      </c>
    </row>
    <row r="48" spans="1:8" ht="12.75">
      <c r="A48" s="180">
        <v>76045</v>
      </c>
      <c r="B48" s="180" t="s">
        <v>285</v>
      </c>
      <c r="C48" s="188">
        <v>316.5</v>
      </c>
      <c r="D48" s="188">
        <v>1069.42</v>
      </c>
      <c r="E48" s="182">
        <v>29.59548166295749</v>
      </c>
      <c r="G48" s="182">
        <v>68.85673882301751</v>
      </c>
      <c r="H48" s="182">
        <v>232.65963232894595</v>
      </c>
    </row>
    <row r="49" spans="1:13" s="181" customFormat="1" ht="12.75">
      <c r="A49" s="180">
        <v>76046</v>
      </c>
      <c r="B49" s="180" t="s">
        <v>161</v>
      </c>
      <c r="C49" s="188">
        <v>587.9999999999999</v>
      </c>
      <c r="D49" s="188">
        <v>1785.72</v>
      </c>
      <c r="E49" s="182">
        <v>32.92789463073718</v>
      </c>
      <c r="F49" s="182"/>
      <c r="G49" s="182">
        <v>109.3444909344491</v>
      </c>
      <c r="H49" s="182">
        <v>332.07252440725244</v>
      </c>
      <c r="I49" s="180"/>
      <c r="J49" s="180"/>
      <c r="K49" s="180"/>
      <c r="L49" s="180"/>
      <c r="M49" s="180"/>
    </row>
    <row r="50" spans="2:8" s="190" customFormat="1" ht="15.75" customHeight="1">
      <c r="B50" s="349" t="s">
        <v>305</v>
      </c>
      <c r="C50" s="349"/>
      <c r="D50" s="349"/>
      <c r="E50" s="349"/>
      <c r="F50" s="349"/>
      <c r="G50" s="349"/>
      <c r="H50" s="349"/>
    </row>
    <row r="51" spans="1:8" s="181" customFormat="1" ht="29.25" customHeight="1">
      <c r="A51" s="180"/>
      <c r="B51" s="350" t="s">
        <v>268</v>
      </c>
      <c r="C51" s="352" t="s">
        <v>267</v>
      </c>
      <c r="D51" s="352" t="s">
        <v>266</v>
      </c>
      <c r="E51" s="352" t="s">
        <v>265</v>
      </c>
      <c r="F51" s="279"/>
      <c r="G51" s="354" t="s">
        <v>264</v>
      </c>
      <c r="H51" s="354"/>
    </row>
    <row r="52" spans="1:8" s="181" customFormat="1" ht="25.5" customHeight="1">
      <c r="A52" s="189" t="s">
        <v>263</v>
      </c>
      <c r="B52" s="351"/>
      <c r="C52" s="353"/>
      <c r="D52" s="353"/>
      <c r="E52" s="353"/>
      <c r="F52" s="280"/>
      <c r="G52" s="281" t="s">
        <v>210</v>
      </c>
      <c r="H52" s="281" t="s">
        <v>262</v>
      </c>
    </row>
    <row r="53" spans="1:13" s="181" customFormat="1" ht="12.75">
      <c r="A53" s="180">
        <v>76047</v>
      </c>
      <c r="B53" s="180" t="s">
        <v>160</v>
      </c>
      <c r="C53" s="188">
        <v>104.95</v>
      </c>
      <c r="D53" s="188">
        <v>615.84</v>
      </c>
      <c r="E53" s="182">
        <v>17.041764094570016</v>
      </c>
      <c r="F53" s="182"/>
      <c r="G53" s="182">
        <v>59.93717875499714</v>
      </c>
      <c r="H53" s="182">
        <v>351.70759565962305</v>
      </c>
      <c r="I53" s="180"/>
      <c r="J53" s="180"/>
      <c r="K53" s="180"/>
      <c r="L53" s="180"/>
      <c r="M53" s="180"/>
    </row>
    <row r="54" spans="1:13" s="181" customFormat="1" ht="12.75">
      <c r="A54" s="180">
        <v>76048</v>
      </c>
      <c r="B54" s="180" t="s">
        <v>159</v>
      </c>
      <c r="C54" s="188">
        <v>805.37</v>
      </c>
      <c r="D54" s="188">
        <v>8039.33</v>
      </c>
      <c r="E54" s="182">
        <v>10.017874623880349</v>
      </c>
      <c r="F54" s="182"/>
      <c r="G54" s="182">
        <v>46.03561119208894</v>
      </c>
      <c r="H54" s="182">
        <v>459.53471090914286</v>
      </c>
      <c r="I54" s="180"/>
      <c r="J54" s="180"/>
      <c r="K54" s="180"/>
      <c r="L54" s="180"/>
      <c r="M54" s="180"/>
    </row>
    <row r="55" spans="1:13" s="181" customFormat="1" ht="12.75">
      <c r="A55" s="180">
        <v>76049</v>
      </c>
      <c r="B55" s="180" t="s">
        <v>158</v>
      </c>
      <c r="C55" s="188">
        <v>0</v>
      </c>
      <c r="D55" s="191">
        <v>192.88</v>
      </c>
      <c r="E55" s="182">
        <v>0</v>
      </c>
      <c r="F55" s="182"/>
      <c r="G55" s="182">
        <v>0</v>
      </c>
      <c r="H55" s="182">
        <v>342.28926353149956</v>
      </c>
      <c r="I55" s="180"/>
      <c r="J55" s="180"/>
      <c r="K55" s="180"/>
      <c r="L55" s="180"/>
      <c r="M55" s="180"/>
    </row>
    <row r="56" spans="1:13" s="181" customFormat="1" ht="12.75">
      <c r="A56" s="180">
        <v>76050</v>
      </c>
      <c r="B56" s="180" t="s">
        <v>157</v>
      </c>
      <c r="C56" s="188">
        <v>260.42</v>
      </c>
      <c r="D56" s="188">
        <v>1330.84</v>
      </c>
      <c r="E56" s="182">
        <v>19.56809233266208</v>
      </c>
      <c r="F56" s="182"/>
      <c r="G56" s="182">
        <v>60.324299281908736</v>
      </c>
      <c r="H56" s="182">
        <v>308.2788973824415</v>
      </c>
      <c r="I56" s="180"/>
      <c r="J56" s="180"/>
      <c r="K56" s="180"/>
      <c r="L56" s="180"/>
      <c r="M56" s="180"/>
    </row>
    <row r="57" spans="1:13" s="181" customFormat="1" ht="12.75">
      <c r="A57" s="180">
        <v>76051</v>
      </c>
      <c r="B57" s="180" t="s">
        <v>156</v>
      </c>
      <c r="C57" s="188">
        <v>23.11</v>
      </c>
      <c r="D57" s="188">
        <v>691.28</v>
      </c>
      <c r="E57" s="182">
        <v>3.343073718319639</v>
      </c>
      <c r="F57" s="182"/>
      <c r="G57" s="182">
        <v>13.071266968325792</v>
      </c>
      <c r="H57" s="182">
        <v>390.99547511312215</v>
      </c>
      <c r="I57" s="180"/>
      <c r="J57" s="180"/>
      <c r="K57" s="180"/>
      <c r="L57" s="180"/>
      <c r="M57" s="180"/>
    </row>
    <row r="58" spans="1:13" s="181" customFormat="1" ht="12.75">
      <c r="A58" s="180">
        <v>76052</v>
      </c>
      <c r="B58" s="180" t="s">
        <v>155</v>
      </c>
      <c r="C58" s="188">
        <v>32.53</v>
      </c>
      <c r="D58" s="188">
        <v>409.48</v>
      </c>
      <c r="E58" s="182">
        <v>7.9442219400214915</v>
      </c>
      <c r="F58" s="182"/>
      <c r="G58" s="182">
        <v>23.822775540095204</v>
      </c>
      <c r="H58" s="182">
        <v>299.8755034785793</v>
      </c>
      <c r="I58" s="180"/>
      <c r="J58" s="180"/>
      <c r="K58" s="180"/>
      <c r="L58" s="180"/>
      <c r="M58" s="180"/>
    </row>
    <row r="59" spans="1:13" s="181" customFormat="1" ht="12.75">
      <c r="A59" s="180">
        <v>76053</v>
      </c>
      <c r="B59" s="180" t="s">
        <v>154</v>
      </c>
      <c r="C59" s="188">
        <v>290.24</v>
      </c>
      <c r="D59" s="188">
        <v>1678.27</v>
      </c>
      <c r="E59" s="182">
        <v>17.293999177724682</v>
      </c>
      <c r="F59" s="182"/>
      <c r="G59" s="182">
        <v>50.52045256744996</v>
      </c>
      <c r="H59" s="182">
        <v>292.1270670147955</v>
      </c>
      <c r="I59" s="180"/>
      <c r="J59" s="180"/>
      <c r="K59" s="180"/>
      <c r="L59" s="180"/>
      <c r="M59" s="180"/>
    </row>
    <row r="60" spans="1:13" s="181" customFormat="1" ht="12.75">
      <c r="A60" s="180">
        <v>76054</v>
      </c>
      <c r="B60" s="180" t="s">
        <v>153</v>
      </c>
      <c r="C60" s="188">
        <v>62.34000000000001</v>
      </c>
      <c r="D60" s="188">
        <v>609.58</v>
      </c>
      <c r="E60" s="182">
        <v>10.226713474851538</v>
      </c>
      <c r="F60" s="182"/>
      <c r="G60" s="182">
        <v>40.959264126149804</v>
      </c>
      <c r="H60" s="182">
        <v>400.5124835742444</v>
      </c>
      <c r="I60" s="180"/>
      <c r="J60" s="180"/>
      <c r="K60" s="180"/>
      <c r="L60" s="180"/>
      <c r="M60" s="180"/>
    </row>
    <row r="61" spans="1:13" s="181" customFormat="1" ht="12.75">
      <c r="A61" s="180">
        <v>76055</v>
      </c>
      <c r="B61" s="180" t="s">
        <v>284</v>
      </c>
      <c r="C61" s="188">
        <v>22.280000000000005</v>
      </c>
      <c r="D61" s="188">
        <v>301.56</v>
      </c>
      <c r="E61" s="182">
        <v>7.388247778219924</v>
      </c>
      <c r="F61" s="182"/>
      <c r="G61" s="182">
        <v>22.147117296222664</v>
      </c>
      <c r="H61" s="182">
        <v>299.7614314115308</v>
      </c>
      <c r="I61" s="180"/>
      <c r="J61" s="180"/>
      <c r="K61" s="180"/>
      <c r="L61" s="180"/>
      <c r="M61" s="180"/>
    </row>
    <row r="62" spans="1:13" s="181" customFormat="1" ht="12.75">
      <c r="A62" s="180">
        <v>76056</v>
      </c>
      <c r="B62" s="180" t="s">
        <v>283</v>
      </c>
      <c r="C62" s="188">
        <v>134.88999999999996</v>
      </c>
      <c r="D62" s="188">
        <v>1232.99</v>
      </c>
      <c r="E62" s="182">
        <v>10.940072506670774</v>
      </c>
      <c r="F62" s="182"/>
      <c r="G62" s="182">
        <v>34.56059441455291</v>
      </c>
      <c r="H62" s="182">
        <v>315.90827568537026</v>
      </c>
      <c r="I62" s="180"/>
      <c r="J62" s="180"/>
      <c r="K62" s="180"/>
      <c r="L62" s="180"/>
      <c r="M62" s="180"/>
    </row>
    <row r="63" spans="1:13" s="181" customFormat="1" ht="12.75">
      <c r="A63" s="180">
        <v>76057</v>
      </c>
      <c r="B63" s="180" t="s">
        <v>150</v>
      </c>
      <c r="C63" s="188">
        <v>274.7</v>
      </c>
      <c r="D63" s="188">
        <v>2106.95</v>
      </c>
      <c r="E63" s="182">
        <v>13.037803459977692</v>
      </c>
      <c r="F63" s="182"/>
      <c r="G63" s="182">
        <v>54.33148734177215</v>
      </c>
      <c r="H63" s="182">
        <v>416.7227056962025</v>
      </c>
      <c r="I63" s="180"/>
      <c r="J63" s="180"/>
      <c r="K63" s="180"/>
      <c r="L63" s="180"/>
      <c r="M63" s="180"/>
    </row>
    <row r="64" spans="1:13" s="181" customFormat="1" ht="12.75">
      <c r="A64" s="180">
        <v>76100</v>
      </c>
      <c r="B64" s="180" t="s">
        <v>149</v>
      </c>
      <c r="C64" s="188">
        <v>32.67</v>
      </c>
      <c r="D64" s="188">
        <v>1125.74</v>
      </c>
      <c r="E64" s="182">
        <v>2.902091068985734</v>
      </c>
      <c r="F64" s="182"/>
      <c r="G64" s="182">
        <v>9.436741767764298</v>
      </c>
      <c r="H64" s="182">
        <v>325.1704217215482</v>
      </c>
      <c r="I64" s="180"/>
      <c r="J64" s="180"/>
      <c r="K64" s="180"/>
      <c r="L64" s="180"/>
      <c r="M64" s="180"/>
    </row>
    <row r="65" spans="1:13" s="181" customFormat="1" ht="12.75">
      <c r="A65" s="180">
        <v>76058</v>
      </c>
      <c r="B65" s="180" t="s">
        <v>148</v>
      </c>
      <c r="C65" s="188">
        <v>70.34</v>
      </c>
      <c r="D65" s="188">
        <v>677.68</v>
      </c>
      <c r="E65" s="182">
        <v>10.379530161728251</v>
      </c>
      <c r="F65" s="182"/>
      <c r="G65" s="182">
        <v>34.53117329405989</v>
      </c>
      <c r="H65" s="182">
        <v>332.68532155130094</v>
      </c>
      <c r="I65" s="180"/>
      <c r="J65" s="180"/>
      <c r="K65" s="180"/>
      <c r="L65" s="180"/>
      <c r="M65" s="180"/>
    </row>
    <row r="66" spans="1:13" s="181" customFormat="1" ht="12.75">
      <c r="A66" s="180">
        <v>76059</v>
      </c>
      <c r="B66" s="180" t="s">
        <v>147</v>
      </c>
      <c r="C66" s="188">
        <v>214.11</v>
      </c>
      <c r="D66" s="188">
        <v>1993.73</v>
      </c>
      <c r="E66" s="182">
        <v>10.739167289452434</v>
      </c>
      <c r="F66" s="182"/>
      <c r="G66" s="182">
        <v>35.10287728502336</v>
      </c>
      <c r="H66" s="182">
        <v>326.867776047217</v>
      </c>
      <c r="I66" s="180"/>
      <c r="J66" s="180"/>
      <c r="K66" s="180"/>
      <c r="L66" s="180"/>
      <c r="M66" s="180"/>
    </row>
    <row r="67" spans="1:13" s="181" customFormat="1" ht="12.75">
      <c r="A67" s="180">
        <v>76060</v>
      </c>
      <c r="B67" s="180" t="s">
        <v>146</v>
      </c>
      <c r="C67" s="188">
        <v>357.94</v>
      </c>
      <c r="D67" s="188">
        <v>1740.77</v>
      </c>
      <c r="E67" s="182">
        <v>20.562165018928404</v>
      </c>
      <c r="F67" s="182"/>
      <c r="G67" s="182">
        <v>82.30397792595998</v>
      </c>
      <c r="H67" s="182">
        <v>400.2690273626121</v>
      </c>
      <c r="I67" s="180"/>
      <c r="J67" s="180"/>
      <c r="K67" s="180"/>
      <c r="L67" s="180"/>
      <c r="M67" s="180"/>
    </row>
    <row r="68" spans="1:13" s="181" customFormat="1" ht="12.75">
      <c r="A68" s="180">
        <v>76061</v>
      </c>
      <c r="B68" s="180" t="s">
        <v>145</v>
      </c>
      <c r="C68" s="188">
        <v>0</v>
      </c>
      <c r="D68" s="188">
        <v>293.78</v>
      </c>
      <c r="E68" s="182">
        <v>0</v>
      </c>
      <c r="F68" s="182"/>
      <c r="G68" s="182">
        <v>0</v>
      </c>
      <c r="H68" s="182">
        <v>259.4083885209713</v>
      </c>
      <c r="I68" s="180"/>
      <c r="J68" s="180"/>
      <c r="K68" s="180"/>
      <c r="L68" s="180"/>
      <c r="M68" s="180"/>
    </row>
    <row r="69" spans="1:13" s="181" customFormat="1" ht="12.75">
      <c r="A69" s="180">
        <v>76062</v>
      </c>
      <c r="B69" s="180" t="s">
        <v>144</v>
      </c>
      <c r="C69" s="188">
        <v>152.69</v>
      </c>
      <c r="D69" s="188">
        <v>2416.33</v>
      </c>
      <c r="E69" s="182">
        <v>6.319087210770053</v>
      </c>
      <c r="F69" s="182"/>
      <c r="G69" s="182">
        <v>23.07541181804443</v>
      </c>
      <c r="H69" s="182">
        <v>365.1700166238477</v>
      </c>
      <c r="I69" s="180"/>
      <c r="J69" s="180"/>
      <c r="K69" s="180"/>
      <c r="L69" s="180"/>
      <c r="M69" s="180"/>
    </row>
    <row r="70" spans="1:13" s="181" customFormat="1" ht="12.75">
      <c r="A70" s="180">
        <v>76063</v>
      </c>
      <c r="B70" s="180" t="s">
        <v>143</v>
      </c>
      <c r="C70" s="188">
        <v>6663.22</v>
      </c>
      <c r="D70" s="188">
        <v>30150.3</v>
      </c>
      <c r="E70" s="182">
        <v>22.10001227185136</v>
      </c>
      <c r="F70" s="182"/>
      <c r="G70" s="182">
        <v>97.377770308287</v>
      </c>
      <c r="H70" s="182">
        <v>440.6231503876422</v>
      </c>
      <c r="I70" s="180"/>
      <c r="J70" s="180"/>
      <c r="K70" s="180"/>
      <c r="L70" s="180"/>
      <c r="M70" s="180"/>
    </row>
    <row r="71" spans="1:13" s="181" customFormat="1" ht="12.75">
      <c r="A71" s="180">
        <v>76064</v>
      </c>
      <c r="B71" s="180" t="s">
        <v>142</v>
      </c>
      <c r="C71" s="188">
        <v>98.16</v>
      </c>
      <c r="D71" s="188">
        <v>1623.38</v>
      </c>
      <c r="E71" s="182">
        <v>6.0466434229816794</v>
      </c>
      <c r="F71" s="182"/>
      <c r="G71" s="182">
        <v>21.774622892635314</v>
      </c>
      <c r="H71" s="182">
        <v>360.1109139307897</v>
      </c>
      <c r="I71" s="180"/>
      <c r="J71" s="180"/>
      <c r="K71" s="180"/>
      <c r="L71" s="180"/>
      <c r="M71" s="180"/>
    </row>
    <row r="72" spans="1:13" s="181" customFormat="1" ht="12.75">
      <c r="A72" s="180">
        <v>76065</v>
      </c>
      <c r="B72" s="180" t="s">
        <v>141</v>
      </c>
      <c r="C72" s="188">
        <v>50.12</v>
      </c>
      <c r="D72" s="188">
        <v>306.29</v>
      </c>
      <c r="E72" s="182">
        <v>16.36357700218747</v>
      </c>
      <c r="F72" s="182"/>
      <c r="G72" s="182">
        <v>48.565891472868216</v>
      </c>
      <c r="H72" s="182">
        <v>296.7926356589147</v>
      </c>
      <c r="I72" s="180"/>
      <c r="J72" s="180"/>
      <c r="K72" s="180"/>
      <c r="L72" s="180"/>
      <c r="M72" s="180"/>
    </row>
    <row r="73" spans="1:13" s="181" customFormat="1" ht="12.75">
      <c r="A73" s="180">
        <v>76066</v>
      </c>
      <c r="B73" s="180" t="s">
        <v>282</v>
      </c>
      <c r="C73" s="188">
        <v>2115.33</v>
      </c>
      <c r="D73" s="188">
        <v>5689.74</v>
      </c>
      <c r="E73" s="182">
        <v>37.177972982948255</v>
      </c>
      <c r="F73" s="182"/>
      <c r="G73" s="182">
        <v>156.43617808016566</v>
      </c>
      <c r="H73" s="182">
        <v>420.77651235024405</v>
      </c>
      <c r="I73" s="180"/>
      <c r="J73" s="180"/>
      <c r="K73" s="180"/>
      <c r="L73" s="180"/>
      <c r="M73" s="180"/>
    </row>
    <row r="74" spans="1:13" s="181" customFormat="1" ht="12.75">
      <c r="A74" s="180">
        <v>76067</v>
      </c>
      <c r="B74" s="180" t="s">
        <v>139</v>
      </c>
      <c r="C74" s="188">
        <v>46.7</v>
      </c>
      <c r="D74" s="188">
        <v>559.74</v>
      </c>
      <c r="E74" s="182">
        <v>8.343159323971843</v>
      </c>
      <c r="F74" s="182"/>
      <c r="G74" s="182">
        <v>28.234582829504234</v>
      </c>
      <c r="H74" s="182">
        <v>338.415961305925</v>
      </c>
      <c r="I74" s="180"/>
      <c r="J74" s="180"/>
      <c r="K74" s="180"/>
      <c r="L74" s="180"/>
      <c r="M74" s="180"/>
    </row>
    <row r="75" spans="1:13" s="181" customFormat="1" ht="12.75">
      <c r="A75" s="180">
        <v>76068</v>
      </c>
      <c r="B75" s="180" t="s">
        <v>138</v>
      </c>
      <c r="C75" s="188">
        <v>196.53999999999996</v>
      </c>
      <c r="D75" s="188">
        <v>994.35</v>
      </c>
      <c r="E75" s="182">
        <v>19.765676069794335</v>
      </c>
      <c r="F75" s="182"/>
      <c r="G75" s="182">
        <v>68.55249389605859</v>
      </c>
      <c r="H75" s="182">
        <v>346.82595047087545</v>
      </c>
      <c r="I75" s="180"/>
      <c r="J75" s="180"/>
      <c r="K75" s="180"/>
      <c r="L75" s="180"/>
      <c r="M75" s="180"/>
    </row>
    <row r="76" spans="1:13" s="181" customFormat="1" ht="12.75">
      <c r="A76" s="180">
        <v>76069</v>
      </c>
      <c r="B76" s="180" t="s">
        <v>137</v>
      </c>
      <c r="C76" s="188">
        <v>61.24999999999999</v>
      </c>
      <c r="D76" s="188">
        <v>534.76</v>
      </c>
      <c r="E76" s="182">
        <v>11.453736255516493</v>
      </c>
      <c r="F76" s="182"/>
      <c r="G76" s="182">
        <v>37.20012146978439</v>
      </c>
      <c r="H76" s="182">
        <v>324.78590950501064</v>
      </c>
      <c r="I76" s="180"/>
      <c r="J76" s="180"/>
      <c r="K76" s="180"/>
      <c r="L76" s="180"/>
      <c r="M76" s="180"/>
    </row>
    <row r="77" spans="1:13" s="181" customFormat="1" ht="12.75">
      <c r="A77" s="180">
        <v>76070</v>
      </c>
      <c r="B77" s="180" t="s">
        <v>136</v>
      </c>
      <c r="C77" s="188">
        <v>96.4</v>
      </c>
      <c r="D77" s="188">
        <v>1115.86</v>
      </c>
      <c r="E77" s="182">
        <v>8.63907658666858</v>
      </c>
      <c r="F77" s="182"/>
      <c r="G77" s="182">
        <v>26.77777777777778</v>
      </c>
      <c r="H77" s="182">
        <v>309.9611111111111</v>
      </c>
      <c r="I77" s="180"/>
      <c r="J77" s="180"/>
      <c r="K77" s="180"/>
      <c r="L77" s="180"/>
      <c r="M77" s="180"/>
    </row>
    <row r="78" spans="1:13" s="181" customFormat="1" ht="12.75">
      <c r="A78" s="180">
        <v>76071</v>
      </c>
      <c r="B78" s="180" t="s">
        <v>135</v>
      </c>
      <c r="C78" s="188">
        <v>93.95999999999998</v>
      </c>
      <c r="D78" s="188">
        <v>762.87</v>
      </c>
      <c r="E78" s="182">
        <v>12.316646348657043</v>
      </c>
      <c r="F78" s="182"/>
      <c r="G78" s="182">
        <v>26.49372620893839</v>
      </c>
      <c r="H78" s="182">
        <v>215.10503313125616</v>
      </c>
      <c r="I78" s="180"/>
      <c r="J78" s="180"/>
      <c r="K78" s="180"/>
      <c r="L78" s="180"/>
      <c r="M78" s="180"/>
    </row>
    <row r="79" spans="1:13" s="181" customFormat="1" ht="12.75">
      <c r="A79" s="180">
        <v>76072</v>
      </c>
      <c r="B79" s="180" t="s">
        <v>281</v>
      </c>
      <c r="C79" s="188">
        <v>106.42000000000002</v>
      </c>
      <c r="D79" s="188">
        <v>380.81</v>
      </c>
      <c r="E79" s="182">
        <v>27.945694703395397</v>
      </c>
      <c r="F79" s="182"/>
      <c r="G79" s="182">
        <v>95.23042505592841</v>
      </c>
      <c r="H79" s="182">
        <v>340.76957494407156</v>
      </c>
      <c r="I79" s="180"/>
      <c r="J79" s="180"/>
      <c r="K79" s="180"/>
      <c r="L79" s="180"/>
      <c r="M79" s="180"/>
    </row>
    <row r="80" spans="1:13" s="181" customFormat="1" ht="12.75">
      <c r="A80" s="180">
        <v>76073</v>
      </c>
      <c r="B80" s="180" t="s">
        <v>280</v>
      </c>
      <c r="C80" s="188">
        <v>24</v>
      </c>
      <c r="D80" s="188">
        <v>529.59</v>
      </c>
      <c r="E80" s="182">
        <v>4.531807624766328</v>
      </c>
      <c r="F80" s="182"/>
      <c r="G80" s="182">
        <v>15.899304405432263</v>
      </c>
      <c r="H80" s="182">
        <v>350.83802583636964</v>
      </c>
      <c r="I80" s="180"/>
      <c r="J80" s="180"/>
      <c r="K80" s="180"/>
      <c r="L80" s="180"/>
      <c r="M80" s="180"/>
    </row>
    <row r="81" spans="1:13" s="181" customFormat="1" ht="12.75">
      <c r="A81" s="180">
        <v>76074</v>
      </c>
      <c r="B81" s="180" t="s">
        <v>279</v>
      </c>
      <c r="C81" s="188">
        <v>36.059999999999995</v>
      </c>
      <c r="D81" s="188">
        <v>359.51</v>
      </c>
      <c r="E81" s="182">
        <v>10.030319045367305</v>
      </c>
      <c r="F81" s="182"/>
      <c r="G81" s="182">
        <v>30.46894803548796</v>
      </c>
      <c r="H81" s="182">
        <v>303.7684833122095</v>
      </c>
      <c r="I81" s="180"/>
      <c r="J81" s="180"/>
      <c r="K81" s="180"/>
      <c r="L81" s="180"/>
      <c r="M81" s="180"/>
    </row>
    <row r="82" spans="1:13" s="181" customFormat="1" ht="12.75">
      <c r="A82" s="180">
        <v>76075</v>
      </c>
      <c r="B82" s="180" t="s">
        <v>278</v>
      </c>
      <c r="C82" s="188">
        <v>0</v>
      </c>
      <c r="D82" s="188">
        <v>252.98</v>
      </c>
      <c r="E82" s="182">
        <v>0</v>
      </c>
      <c r="F82" s="182"/>
      <c r="G82" s="182">
        <v>0</v>
      </c>
      <c r="H82" s="182">
        <v>310.7862407862408</v>
      </c>
      <c r="I82" s="180"/>
      <c r="J82" s="180"/>
      <c r="K82" s="180"/>
      <c r="L82" s="180"/>
      <c r="M82" s="180"/>
    </row>
    <row r="83" spans="1:13" s="181" customFormat="1" ht="12.75">
      <c r="A83" s="180">
        <v>76076</v>
      </c>
      <c r="B83" s="180" t="s">
        <v>130</v>
      </c>
      <c r="C83" s="188">
        <v>120.66</v>
      </c>
      <c r="D83" s="188">
        <v>901.52</v>
      </c>
      <c r="E83" s="182">
        <v>13.384062472269056</v>
      </c>
      <c r="F83" s="182"/>
      <c r="G83" s="182">
        <v>36.60800970873787</v>
      </c>
      <c r="H83" s="182">
        <v>273.5194174757282</v>
      </c>
      <c r="I83" s="180"/>
      <c r="J83" s="180"/>
      <c r="K83" s="180"/>
      <c r="L83" s="180"/>
      <c r="M83" s="180"/>
    </row>
    <row r="84" spans="1:8" ht="12.75">
      <c r="A84" s="180">
        <v>76077</v>
      </c>
      <c r="B84" s="180" t="s">
        <v>277</v>
      </c>
      <c r="C84" s="188">
        <v>20.46</v>
      </c>
      <c r="D84" s="188">
        <v>267.33</v>
      </c>
      <c r="E84" s="182">
        <v>7.653462013242061</v>
      </c>
      <c r="G84" s="182">
        <v>23.8600583090379</v>
      </c>
      <c r="H84" s="182">
        <v>311.7551020408163</v>
      </c>
    </row>
    <row r="85" spans="1:8" ht="12.75">
      <c r="A85" s="180">
        <v>76020</v>
      </c>
      <c r="B85" s="180" t="s">
        <v>276</v>
      </c>
      <c r="C85" s="188">
        <v>10.98</v>
      </c>
      <c r="D85" s="188">
        <v>81.83</v>
      </c>
      <c r="E85" s="182">
        <v>13.418061835512649</v>
      </c>
      <c r="G85" s="182">
        <v>33.57798165137615</v>
      </c>
      <c r="H85" s="182">
        <v>250.2446483180428</v>
      </c>
    </row>
    <row r="86" spans="1:8" ht="12.75">
      <c r="A86" s="180">
        <v>76078</v>
      </c>
      <c r="B86" s="180" t="s">
        <v>275</v>
      </c>
      <c r="C86" s="188">
        <v>220.09999999999997</v>
      </c>
      <c r="D86" s="188">
        <v>676.42</v>
      </c>
      <c r="E86" s="182">
        <v>32.538955087076076</v>
      </c>
      <c r="G86" s="182">
        <v>127.59420289855072</v>
      </c>
      <c r="H86" s="182">
        <v>392.12753623188405</v>
      </c>
    </row>
    <row r="87" spans="1:8" ht="12.75">
      <c r="A87" s="180">
        <v>76079</v>
      </c>
      <c r="B87" s="180" t="s">
        <v>274</v>
      </c>
      <c r="C87" s="188">
        <v>66.03</v>
      </c>
      <c r="D87" s="188">
        <v>337.7</v>
      </c>
      <c r="E87" s="182">
        <v>19.55285756588688</v>
      </c>
      <c r="G87" s="182">
        <v>44.33031218529708</v>
      </c>
      <c r="H87" s="182">
        <v>226.72037596508895</v>
      </c>
    </row>
    <row r="88" spans="1:8" ht="12.75">
      <c r="A88" s="180">
        <v>76080</v>
      </c>
      <c r="B88" s="180" t="s">
        <v>273</v>
      </c>
      <c r="C88" s="188">
        <v>368.81000000000006</v>
      </c>
      <c r="D88" s="188">
        <v>2292.82</v>
      </c>
      <c r="E88" s="182">
        <v>16.085431913538788</v>
      </c>
      <c r="G88" s="182">
        <v>56.37141765380206</v>
      </c>
      <c r="H88" s="182">
        <v>350.45013374092474</v>
      </c>
    </row>
    <row r="89" spans="1:8" ht="12.75">
      <c r="A89" s="180">
        <v>76081</v>
      </c>
      <c r="B89" s="180" t="s">
        <v>124</v>
      </c>
      <c r="C89" s="188">
        <v>66.8</v>
      </c>
      <c r="D89" s="188">
        <v>373.83</v>
      </c>
      <c r="E89" s="182">
        <v>17.86908487815317</v>
      </c>
      <c r="G89" s="182">
        <v>47.73133261879243</v>
      </c>
      <c r="H89" s="182">
        <v>267.1168274383708</v>
      </c>
    </row>
    <row r="90" spans="1:8" ht="12.75">
      <c r="A90" s="180">
        <v>76082</v>
      </c>
      <c r="B90" s="180" t="s">
        <v>272</v>
      </c>
      <c r="C90" s="188">
        <v>39.14</v>
      </c>
      <c r="D90" s="188">
        <v>181.48</v>
      </c>
      <c r="E90" s="182">
        <v>21.56711483359048</v>
      </c>
      <c r="G90" s="182">
        <v>45.91202346041056</v>
      </c>
      <c r="H90" s="182">
        <v>212.87976539589442</v>
      </c>
    </row>
    <row r="91" spans="1:8" ht="12.75">
      <c r="A91" s="180">
        <v>76083</v>
      </c>
      <c r="B91" s="180" t="s">
        <v>271</v>
      </c>
      <c r="C91" s="188">
        <v>194.29000000000005</v>
      </c>
      <c r="D91" s="188">
        <v>591.34</v>
      </c>
      <c r="E91" s="182">
        <v>32.855886630364935</v>
      </c>
      <c r="G91" s="182">
        <v>80.45134575569358</v>
      </c>
      <c r="H91" s="182">
        <v>244.86128364389234</v>
      </c>
    </row>
    <row r="92" spans="1:8" ht="12.75">
      <c r="A92" s="180">
        <v>76084</v>
      </c>
      <c r="B92" s="180" t="s">
        <v>270</v>
      </c>
      <c r="C92" s="188">
        <v>53.10999999999999</v>
      </c>
      <c r="D92" s="188">
        <v>343.61</v>
      </c>
      <c r="E92" s="182">
        <v>15.456476819650183</v>
      </c>
      <c r="G92" s="182">
        <v>45.373771892353695</v>
      </c>
      <c r="H92" s="182">
        <v>293.5583084152072</v>
      </c>
    </row>
    <row r="93" spans="1:8" ht="12.75">
      <c r="A93" s="180">
        <v>76085</v>
      </c>
      <c r="B93" s="180" t="s">
        <v>120</v>
      </c>
      <c r="C93" s="188">
        <v>250.24999999999997</v>
      </c>
      <c r="D93" s="188">
        <v>2057.52</v>
      </c>
      <c r="E93" s="182">
        <v>12.162700727088922</v>
      </c>
      <c r="G93" s="182">
        <v>34.15915915915916</v>
      </c>
      <c r="H93" s="182">
        <v>280.85176085176084</v>
      </c>
    </row>
    <row r="94" spans="1:8" ht="12.75">
      <c r="A94" s="180">
        <v>76086</v>
      </c>
      <c r="B94" s="180" t="s">
        <v>119</v>
      </c>
      <c r="C94" s="188">
        <v>99.36</v>
      </c>
      <c r="D94" s="188">
        <v>507.4</v>
      </c>
      <c r="E94" s="182">
        <v>19.582183681513598</v>
      </c>
      <c r="G94" s="182">
        <v>61.73345759552656</v>
      </c>
      <c r="H94" s="182">
        <v>315.25318421870145</v>
      </c>
    </row>
    <row r="95" spans="1:8" ht="12.75">
      <c r="A95" s="180">
        <v>76087</v>
      </c>
      <c r="B95" s="180" t="s">
        <v>118</v>
      </c>
      <c r="C95" s="188">
        <v>0</v>
      </c>
      <c r="D95" s="188">
        <v>179.93</v>
      </c>
      <c r="E95" s="182">
        <v>0</v>
      </c>
      <c r="G95" s="182">
        <v>0</v>
      </c>
      <c r="H95" s="182">
        <v>267.9523454951601</v>
      </c>
    </row>
    <row r="96" spans="1:8" ht="12.75">
      <c r="A96" s="180">
        <v>76088</v>
      </c>
      <c r="B96" s="180" t="s">
        <v>269</v>
      </c>
      <c r="C96" s="188">
        <v>9.6</v>
      </c>
      <c r="D96" s="188">
        <v>361.8</v>
      </c>
      <c r="E96" s="182">
        <v>2.6533996683250414</v>
      </c>
      <c r="G96" s="182">
        <v>7.00218818380744</v>
      </c>
      <c r="H96" s="182">
        <v>263.8949671772429</v>
      </c>
    </row>
    <row r="97" spans="1:8" ht="12.75">
      <c r="A97" s="180">
        <v>76089</v>
      </c>
      <c r="B97" s="180" t="s">
        <v>116</v>
      </c>
      <c r="C97" s="188">
        <v>536.96</v>
      </c>
      <c r="D97" s="188">
        <v>2750.24</v>
      </c>
      <c r="E97" s="182">
        <v>19.52411425911921</v>
      </c>
      <c r="G97" s="182">
        <v>74.88459661111499</v>
      </c>
      <c r="H97" s="182">
        <v>383.5492643469772</v>
      </c>
    </row>
    <row r="98" spans="1:8" ht="12.75">
      <c r="A98" s="180">
        <v>76090</v>
      </c>
      <c r="B98" s="180" t="s">
        <v>115</v>
      </c>
      <c r="C98" s="188">
        <v>249.27000000000004</v>
      </c>
      <c r="D98" s="188">
        <v>1199.65</v>
      </c>
      <c r="E98" s="182">
        <v>20.778560413453924</v>
      </c>
      <c r="G98" s="182">
        <v>73.05685814771395</v>
      </c>
      <c r="H98" s="182">
        <v>351.5973036342321</v>
      </c>
    </row>
    <row r="99" spans="1:8" ht="12.75">
      <c r="A99" s="180">
        <v>76091</v>
      </c>
      <c r="B99" s="180" t="s">
        <v>114</v>
      </c>
      <c r="C99" s="188">
        <v>198.95</v>
      </c>
      <c r="D99" s="188">
        <v>1100.59</v>
      </c>
      <c r="E99" s="182">
        <v>18.076667968998446</v>
      </c>
      <c r="G99" s="182">
        <v>62.10394880599345</v>
      </c>
      <c r="H99" s="182">
        <v>343.55860777274853</v>
      </c>
    </row>
    <row r="100" spans="2:8" s="190" customFormat="1" ht="15.75" customHeight="1">
      <c r="B100" s="349" t="s">
        <v>305</v>
      </c>
      <c r="C100" s="349"/>
      <c r="D100" s="349"/>
      <c r="E100" s="349"/>
      <c r="F100" s="349"/>
      <c r="G100" s="349"/>
      <c r="H100" s="349"/>
    </row>
    <row r="101" spans="1:8" s="181" customFormat="1" ht="29.25" customHeight="1">
      <c r="A101" s="180"/>
      <c r="B101" s="350" t="s">
        <v>268</v>
      </c>
      <c r="C101" s="352" t="s">
        <v>267</v>
      </c>
      <c r="D101" s="352" t="s">
        <v>266</v>
      </c>
      <c r="E101" s="352" t="s">
        <v>265</v>
      </c>
      <c r="F101" s="279"/>
      <c r="G101" s="354" t="s">
        <v>264</v>
      </c>
      <c r="H101" s="354"/>
    </row>
    <row r="102" spans="1:8" s="181" customFormat="1" ht="29.25" customHeight="1">
      <c r="A102" s="189" t="s">
        <v>263</v>
      </c>
      <c r="B102" s="351"/>
      <c r="C102" s="353"/>
      <c r="D102" s="353"/>
      <c r="E102" s="353"/>
      <c r="F102" s="280"/>
      <c r="G102" s="281" t="s">
        <v>210</v>
      </c>
      <c r="H102" s="281" t="s">
        <v>262</v>
      </c>
    </row>
    <row r="103" spans="1:8" ht="12.75">
      <c r="A103" s="180">
        <v>76092</v>
      </c>
      <c r="B103" s="180" t="s">
        <v>113</v>
      </c>
      <c r="C103" s="188">
        <v>230.77</v>
      </c>
      <c r="D103" s="188">
        <v>1179.71</v>
      </c>
      <c r="E103" s="182">
        <v>19.561587169728153</v>
      </c>
      <c r="G103" s="182">
        <v>97.24820901812052</v>
      </c>
      <c r="H103" s="182">
        <v>497.1386430678466</v>
      </c>
    </row>
    <row r="104" spans="1:8" ht="12.75">
      <c r="A104" s="180">
        <v>76093</v>
      </c>
      <c r="B104" s="180" t="s">
        <v>112</v>
      </c>
      <c r="C104" s="188">
        <v>45.04</v>
      </c>
      <c r="D104" s="188">
        <v>198.97</v>
      </c>
      <c r="E104" s="182">
        <v>22.636578378650047</v>
      </c>
      <c r="G104" s="182">
        <v>61.86813186813187</v>
      </c>
      <c r="H104" s="182">
        <v>273.31043956043953</v>
      </c>
    </row>
    <row r="105" spans="1:8" ht="12.75">
      <c r="A105" s="180">
        <v>76094</v>
      </c>
      <c r="B105" s="180" t="s">
        <v>261</v>
      </c>
      <c r="C105" s="188">
        <v>61.61</v>
      </c>
      <c r="D105" s="188">
        <v>667.21</v>
      </c>
      <c r="E105" s="182">
        <v>9.233974310936587</v>
      </c>
      <c r="G105" s="182">
        <v>28.803179055633475</v>
      </c>
      <c r="H105" s="182">
        <v>311.9261337073399</v>
      </c>
    </row>
    <row r="106" spans="1:8" ht="12.75">
      <c r="A106" s="180">
        <v>76095</v>
      </c>
      <c r="B106" s="180" t="s">
        <v>110</v>
      </c>
      <c r="C106" s="188">
        <v>1378.68</v>
      </c>
      <c r="D106" s="188">
        <v>5037.67</v>
      </c>
      <c r="E106" s="182">
        <v>27.3674139036499</v>
      </c>
      <c r="G106" s="182">
        <v>112.79852730619758</v>
      </c>
      <c r="H106" s="182">
        <v>412.1636326447126</v>
      </c>
    </row>
    <row r="107" spans="1:8" ht="12.75">
      <c r="A107" s="180">
        <v>76096</v>
      </c>
      <c r="B107" s="180" t="s">
        <v>260</v>
      </c>
      <c r="C107" s="188">
        <v>66.26</v>
      </c>
      <c r="D107" s="188">
        <v>432.41</v>
      </c>
      <c r="E107" s="182">
        <v>15.323419902407437</v>
      </c>
      <c r="G107" s="182">
        <v>22.529751785107106</v>
      </c>
      <c r="H107" s="182">
        <v>147.0282216933016</v>
      </c>
    </row>
    <row r="108" spans="1:8" ht="12.75">
      <c r="A108" s="180">
        <v>76097</v>
      </c>
      <c r="B108" s="180" t="s">
        <v>105</v>
      </c>
      <c r="C108" s="188">
        <v>47.79999999999999</v>
      </c>
      <c r="D108" s="188">
        <v>969.7</v>
      </c>
      <c r="E108" s="182">
        <v>4.929359595751262</v>
      </c>
      <c r="G108" s="182">
        <v>14.785029384472626</v>
      </c>
      <c r="H108" s="182">
        <v>299.9381379523662</v>
      </c>
    </row>
    <row r="109" spans="1:8" ht="12.75">
      <c r="A109" s="180">
        <v>76098</v>
      </c>
      <c r="B109" s="180" t="s">
        <v>104</v>
      </c>
      <c r="C109" s="188">
        <v>118.07</v>
      </c>
      <c r="D109" s="188">
        <v>1282.81</v>
      </c>
      <c r="E109" s="182">
        <v>9.204013065068093</v>
      </c>
      <c r="G109" s="182">
        <v>37.304897314375985</v>
      </c>
      <c r="H109" s="182">
        <v>405.31121642969987</v>
      </c>
    </row>
    <row r="110" spans="2:8" ht="12.75">
      <c r="B110" s="187" t="s">
        <v>103</v>
      </c>
      <c r="C110" s="282">
        <v>23438.010000000002</v>
      </c>
      <c r="D110" s="282">
        <v>142100.47999999998</v>
      </c>
      <c r="E110" s="186">
        <v>16.493969619244076</v>
      </c>
      <c r="F110" s="186"/>
      <c r="G110" s="282">
        <v>4340.860175474428</v>
      </c>
      <c r="H110" s="282">
        <v>33119.54597385971</v>
      </c>
    </row>
    <row r="111" spans="1:8" s="267" customFormat="1" ht="27" customHeight="1">
      <c r="A111" s="267">
        <v>77001</v>
      </c>
      <c r="B111" s="267" t="s">
        <v>102</v>
      </c>
      <c r="C111" s="278">
        <v>0</v>
      </c>
      <c r="D111" s="278">
        <v>732.0600000000001</v>
      </c>
      <c r="E111" s="182">
        <v>0</v>
      </c>
      <c r="F111" s="182"/>
      <c r="G111" s="182">
        <v>0</v>
      </c>
      <c r="H111" s="182">
        <v>361.3326752221125</v>
      </c>
    </row>
    <row r="112" spans="1:8" ht="12.75">
      <c r="A112" s="180">
        <v>77002</v>
      </c>
      <c r="B112" s="180" t="s">
        <v>101</v>
      </c>
      <c r="C112" s="278">
        <v>35.650000000000006</v>
      </c>
      <c r="D112" s="278">
        <v>339</v>
      </c>
      <c r="E112" s="182">
        <v>10.516224188790563</v>
      </c>
      <c r="G112" s="182">
        <v>31.816153502900498</v>
      </c>
      <c r="H112" s="182">
        <v>302.54350736278445</v>
      </c>
    </row>
    <row r="113" spans="1:8" ht="12.75">
      <c r="A113" s="180">
        <v>77003</v>
      </c>
      <c r="B113" s="180" t="s">
        <v>100</v>
      </c>
      <c r="C113" s="278">
        <v>242.16000000000003</v>
      </c>
      <c r="D113" s="278">
        <v>6614.62</v>
      </c>
      <c r="E113" s="182">
        <v>3.6609812808596716</v>
      </c>
      <c r="G113" s="182">
        <v>19.78754698480144</v>
      </c>
      <c r="H113" s="182">
        <v>540.4984474587351</v>
      </c>
    </row>
    <row r="114" spans="1:8" ht="12.75">
      <c r="A114" s="180">
        <v>77004</v>
      </c>
      <c r="B114" s="180" t="s">
        <v>99</v>
      </c>
      <c r="C114" s="278">
        <v>0</v>
      </c>
      <c r="D114" s="278">
        <v>250.11</v>
      </c>
      <c r="E114" s="182">
        <v>0</v>
      </c>
      <c r="G114" s="182">
        <v>0</v>
      </c>
      <c r="H114" s="182">
        <v>309.73374613003097</v>
      </c>
    </row>
    <row r="115" spans="1:8" ht="12.75">
      <c r="A115" s="180">
        <v>77005</v>
      </c>
      <c r="B115" s="180" t="s">
        <v>98</v>
      </c>
      <c r="C115" s="278">
        <v>0</v>
      </c>
      <c r="D115" s="278">
        <v>150.91000000000003</v>
      </c>
      <c r="E115" s="182">
        <v>0</v>
      </c>
      <c r="G115" s="182">
        <v>0</v>
      </c>
      <c r="H115" s="182">
        <v>373.5396039603961</v>
      </c>
    </row>
    <row r="116" spans="1:8" ht="12.75">
      <c r="A116" s="180">
        <v>77006</v>
      </c>
      <c r="B116" s="180" t="s">
        <v>97</v>
      </c>
      <c r="C116" s="278">
        <v>35.21000000000001</v>
      </c>
      <c r="D116" s="278">
        <v>372.27000000000004</v>
      </c>
      <c r="E116" s="182">
        <v>9.45818894888119</v>
      </c>
      <c r="G116" s="182">
        <v>25.276381909547744</v>
      </c>
      <c r="H116" s="182">
        <v>267.24335965542</v>
      </c>
    </row>
    <row r="117" spans="1:8" ht="12.75">
      <c r="A117" s="180">
        <v>77007</v>
      </c>
      <c r="B117" s="180" t="s">
        <v>96</v>
      </c>
      <c r="C117" s="278">
        <v>33.84</v>
      </c>
      <c r="D117" s="278">
        <v>220.73000000000002</v>
      </c>
      <c r="E117" s="182">
        <v>15.330947311194674</v>
      </c>
      <c r="G117" s="182">
        <v>43.692704970949</v>
      </c>
      <c r="H117" s="182">
        <v>284.99677211103943</v>
      </c>
    </row>
    <row r="118" spans="1:8" ht="12.75">
      <c r="A118" s="180">
        <v>77008</v>
      </c>
      <c r="B118" s="180" t="s">
        <v>95</v>
      </c>
      <c r="C118" s="278">
        <v>157.58</v>
      </c>
      <c r="D118" s="278">
        <v>2918.06</v>
      </c>
      <c r="E118" s="182">
        <v>5.400163122074255</v>
      </c>
      <c r="G118" s="182">
        <v>17.336487155509108</v>
      </c>
      <c r="H118" s="182">
        <v>321.0363606358986</v>
      </c>
    </row>
    <row r="119" spans="1:8" ht="12.75">
      <c r="A119" s="180">
        <v>77009</v>
      </c>
      <c r="B119" s="180" t="s">
        <v>94</v>
      </c>
      <c r="C119" s="278">
        <v>0</v>
      </c>
      <c r="D119" s="278">
        <v>403.00000000000006</v>
      </c>
      <c r="E119" s="182">
        <v>0</v>
      </c>
      <c r="G119" s="182">
        <v>0</v>
      </c>
      <c r="H119" s="182">
        <v>348.0138169257341</v>
      </c>
    </row>
    <row r="120" spans="1:13" s="181" customFormat="1" ht="12.75">
      <c r="A120" s="180">
        <v>77010</v>
      </c>
      <c r="B120" s="180" t="s">
        <v>93</v>
      </c>
      <c r="C120" s="278">
        <v>44.370000000000005</v>
      </c>
      <c r="D120" s="278">
        <v>359.51</v>
      </c>
      <c r="E120" s="182">
        <v>12.341798559149955</v>
      </c>
      <c r="F120" s="182"/>
      <c r="G120" s="182">
        <v>41.72073342736249</v>
      </c>
      <c r="H120" s="182">
        <v>338.044193700047</v>
      </c>
      <c r="I120" s="180"/>
      <c r="J120" s="180"/>
      <c r="K120" s="180"/>
      <c r="L120" s="180"/>
      <c r="M120" s="180"/>
    </row>
    <row r="121" spans="1:13" s="181" customFormat="1" ht="12.75">
      <c r="A121" s="180">
        <v>77011</v>
      </c>
      <c r="B121" s="180" t="s">
        <v>92</v>
      </c>
      <c r="C121" s="278">
        <v>114.8</v>
      </c>
      <c r="D121" s="278">
        <v>1779.53</v>
      </c>
      <c r="E121" s="182">
        <v>6.451141593566841</v>
      </c>
      <c r="F121" s="182"/>
      <c r="G121" s="182">
        <v>20.861348355442487</v>
      </c>
      <c r="H121" s="182">
        <v>323.3745229874614</v>
      </c>
      <c r="I121" s="180"/>
      <c r="J121" s="180"/>
      <c r="K121" s="180"/>
      <c r="L121" s="180"/>
      <c r="M121" s="180"/>
    </row>
    <row r="122" spans="1:13" s="181" customFormat="1" ht="12.75">
      <c r="A122" s="180">
        <v>77012</v>
      </c>
      <c r="B122" s="180" t="s">
        <v>91</v>
      </c>
      <c r="C122" s="278">
        <v>0</v>
      </c>
      <c r="D122" s="278">
        <v>734.3900000000001</v>
      </c>
      <c r="E122" s="182">
        <v>0</v>
      </c>
      <c r="F122" s="182"/>
      <c r="G122" s="182">
        <v>0</v>
      </c>
      <c r="H122" s="182">
        <v>302.2181069958848</v>
      </c>
      <c r="I122" s="180"/>
      <c r="J122" s="180"/>
      <c r="K122" s="180"/>
      <c r="L122" s="180"/>
      <c r="M122" s="180"/>
    </row>
    <row r="123" spans="1:13" s="181" customFormat="1" ht="12.75">
      <c r="A123" s="180">
        <v>77013</v>
      </c>
      <c r="B123" s="180" t="s">
        <v>90</v>
      </c>
      <c r="C123" s="278">
        <v>773.4529999999997</v>
      </c>
      <c r="D123" s="278">
        <v>1656.0429999999997</v>
      </c>
      <c r="E123" s="182">
        <v>46.70488628616527</v>
      </c>
      <c r="F123" s="182"/>
      <c r="G123" s="182">
        <v>148.98449388423379</v>
      </c>
      <c r="H123" s="182">
        <v>318.9912356736973</v>
      </c>
      <c r="I123" s="180"/>
      <c r="J123" s="180"/>
      <c r="K123" s="180"/>
      <c r="L123" s="180"/>
      <c r="M123" s="180"/>
    </row>
    <row r="124" spans="1:13" s="181" customFormat="1" ht="12.75">
      <c r="A124" s="180">
        <v>77014</v>
      </c>
      <c r="B124" s="180" t="s">
        <v>89</v>
      </c>
      <c r="C124" s="278">
        <v>6739.639999999999</v>
      </c>
      <c r="D124" s="278">
        <v>26568.85</v>
      </c>
      <c r="E124" s="182">
        <v>25.366698219907903</v>
      </c>
      <c r="F124" s="182"/>
      <c r="G124" s="182">
        <v>111.08686335915607</v>
      </c>
      <c r="H124" s="182">
        <v>437.92401516400196</v>
      </c>
      <c r="I124" s="180"/>
      <c r="J124" s="180"/>
      <c r="K124" s="180"/>
      <c r="L124" s="180"/>
      <c r="M124" s="180"/>
    </row>
    <row r="125" spans="1:13" s="181" customFormat="1" ht="12.75">
      <c r="A125" s="180">
        <v>77015</v>
      </c>
      <c r="B125" s="180" t="s">
        <v>88</v>
      </c>
      <c r="C125" s="278">
        <v>88.83</v>
      </c>
      <c r="D125" s="278">
        <v>1041.94</v>
      </c>
      <c r="E125" s="182">
        <v>8.5254429237768</v>
      </c>
      <c r="F125" s="182"/>
      <c r="G125" s="182">
        <v>34.57765667574932</v>
      </c>
      <c r="H125" s="182">
        <v>405.5819384974699</v>
      </c>
      <c r="I125" s="180"/>
      <c r="J125" s="180"/>
      <c r="K125" s="180"/>
      <c r="L125" s="180"/>
      <c r="M125" s="180"/>
    </row>
    <row r="126" spans="1:13" s="181" customFormat="1" ht="12.75">
      <c r="A126" s="180">
        <v>77016</v>
      </c>
      <c r="B126" s="180" t="s">
        <v>259</v>
      </c>
      <c r="C126" s="278">
        <v>1349.12</v>
      </c>
      <c r="D126" s="278">
        <v>2361.49</v>
      </c>
      <c r="E126" s="182">
        <v>57.13003231010929</v>
      </c>
      <c r="F126" s="182"/>
      <c r="G126" s="182">
        <v>178.17221341785523</v>
      </c>
      <c r="H126" s="182">
        <v>311.8713681986265</v>
      </c>
      <c r="I126" s="180"/>
      <c r="J126" s="180"/>
      <c r="K126" s="180"/>
      <c r="L126" s="180"/>
      <c r="M126" s="180"/>
    </row>
    <row r="127" spans="1:13" s="181" customFormat="1" ht="12.75">
      <c r="A127" s="180">
        <v>77017</v>
      </c>
      <c r="B127" s="180" t="s">
        <v>86</v>
      </c>
      <c r="C127" s="278">
        <v>1837.333</v>
      </c>
      <c r="D127" s="278">
        <v>2949.343</v>
      </c>
      <c r="E127" s="182">
        <v>62.296348712238625</v>
      </c>
      <c r="F127" s="182"/>
      <c r="G127" s="182">
        <v>181.95018815607054</v>
      </c>
      <c r="H127" s="182">
        <v>292.0719944543474</v>
      </c>
      <c r="I127" s="180"/>
      <c r="J127" s="180"/>
      <c r="K127" s="180"/>
      <c r="L127" s="180"/>
      <c r="M127" s="180"/>
    </row>
    <row r="128" spans="1:13" s="181" customFormat="1" ht="12.75">
      <c r="A128" s="180">
        <v>77018</v>
      </c>
      <c r="B128" s="180" t="s">
        <v>258</v>
      </c>
      <c r="C128" s="278">
        <v>128.31</v>
      </c>
      <c r="D128" s="278">
        <v>3182.5099999999998</v>
      </c>
      <c r="E128" s="182">
        <v>4.031723388143321</v>
      </c>
      <c r="F128" s="182"/>
      <c r="G128" s="182">
        <v>18.96393733372746</v>
      </c>
      <c r="H128" s="182">
        <v>470.36801655335495</v>
      </c>
      <c r="I128" s="180"/>
      <c r="J128" s="180"/>
      <c r="K128" s="180"/>
      <c r="L128" s="180"/>
      <c r="M128" s="180"/>
    </row>
    <row r="129" spans="1:13" s="181" customFormat="1" ht="12.75">
      <c r="A129" s="180">
        <v>77019</v>
      </c>
      <c r="B129" s="180" t="s">
        <v>257</v>
      </c>
      <c r="C129" s="278">
        <v>0</v>
      </c>
      <c r="D129" s="278">
        <v>155.53</v>
      </c>
      <c r="E129" s="182">
        <v>0</v>
      </c>
      <c r="F129" s="182"/>
      <c r="G129" s="182">
        <v>0</v>
      </c>
      <c r="H129" s="182">
        <v>304.36399217221134</v>
      </c>
      <c r="I129" s="180"/>
      <c r="J129" s="180"/>
      <c r="K129" s="180"/>
      <c r="L129" s="180"/>
      <c r="M129" s="180"/>
    </row>
    <row r="130" spans="1:13" s="181" customFormat="1" ht="12.75">
      <c r="A130" s="180">
        <v>77020</v>
      </c>
      <c r="B130" s="180" t="s">
        <v>83</v>
      </c>
      <c r="C130" s="278">
        <v>435.8</v>
      </c>
      <c r="D130" s="278">
        <v>7834.040000000001</v>
      </c>
      <c r="E130" s="182">
        <v>5.562902410505945</v>
      </c>
      <c r="F130" s="182"/>
      <c r="G130" s="182">
        <v>24.30563301728946</v>
      </c>
      <c r="H130" s="182">
        <v>436.9235917456777</v>
      </c>
      <c r="I130" s="180"/>
      <c r="J130" s="180"/>
      <c r="K130" s="180"/>
      <c r="L130" s="180"/>
      <c r="M130" s="180"/>
    </row>
    <row r="131" spans="1:13" s="181" customFormat="1" ht="12.75">
      <c r="A131" s="180">
        <v>77021</v>
      </c>
      <c r="B131" s="180" t="s">
        <v>82</v>
      </c>
      <c r="C131" s="278">
        <v>812.309</v>
      </c>
      <c r="D131" s="278">
        <v>8996.519</v>
      </c>
      <c r="E131" s="182">
        <v>9.029147829288194</v>
      </c>
      <c r="F131" s="182"/>
      <c r="G131" s="182">
        <v>49.69162537468649</v>
      </c>
      <c r="H131" s="182">
        <v>550.3467914602069</v>
      </c>
      <c r="I131" s="180"/>
      <c r="J131" s="180"/>
      <c r="K131" s="180"/>
      <c r="L131" s="180"/>
      <c r="M131" s="180"/>
    </row>
    <row r="132" spans="1:13" s="181" customFormat="1" ht="12.75">
      <c r="A132" s="180">
        <v>77022</v>
      </c>
      <c r="B132" s="180" t="s">
        <v>81</v>
      </c>
      <c r="C132" s="278">
        <v>82.38</v>
      </c>
      <c r="D132" s="278">
        <v>1566.8400000000001</v>
      </c>
      <c r="E132" s="182">
        <v>5.257716167572949</v>
      </c>
      <c r="F132" s="182"/>
      <c r="G132" s="182">
        <v>19.25666199158485</v>
      </c>
      <c r="H132" s="182">
        <v>366.2552594670407</v>
      </c>
      <c r="I132" s="180"/>
      <c r="J132" s="180"/>
      <c r="K132" s="180"/>
      <c r="L132" s="180"/>
      <c r="M132" s="180"/>
    </row>
    <row r="133" spans="1:13" s="181" customFormat="1" ht="12.75">
      <c r="A133" s="180">
        <v>77023</v>
      </c>
      <c r="B133" s="180" t="s">
        <v>80</v>
      </c>
      <c r="C133" s="278">
        <v>77.176</v>
      </c>
      <c r="D133" s="278">
        <v>895.346</v>
      </c>
      <c r="E133" s="182">
        <v>8.619684457181917</v>
      </c>
      <c r="F133" s="182"/>
      <c r="G133" s="182">
        <v>26.92342578056864</v>
      </c>
      <c r="H133" s="182">
        <v>312.34815977673117</v>
      </c>
      <c r="I133" s="180"/>
      <c r="J133" s="180"/>
      <c r="K133" s="180"/>
      <c r="L133" s="180"/>
      <c r="M133" s="180"/>
    </row>
    <row r="134" spans="1:13" s="181" customFormat="1" ht="12.75">
      <c r="A134" s="180">
        <v>77024</v>
      </c>
      <c r="B134" s="180" t="s">
        <v>79</v>
      </c>
      <c r="C134" s="278">
        <v>23.74</v>
      </c>
      <c r="D134" s="278">
        <v>948.21</v>
      </c>
      <c r="E134" s="182">
        <v>2.503664799991563</v>
      </c>
      <c r="F134" s="182"/>
      <c r="G134" s="182">
        <v>7.943784507277897</v>
      </c>
      <c r="H134" s="182">
        <v>317.28626401204616</v>
      </c>
      <c r="I134" s="180"/>
      <c r="J134" s="180"/>
      <c r="K134" s="180"/>
      <c r="L134" s="180"/>
      <c r="M134" s="180"/>
    </row>
    <row r="135" spans="1:13" s="181" customFormat="1" ht="12.75">
      <c r="A135" s="180">
        <v>77025</v>
      </c>
      <c r="B135" s="180" t="s">
        <v>256</v>
      </c>
      <c r="C135" s="278">
        <v>0</v>
      </c>
      <c r="D135" s="278">
        <v>485.08000000000004</v>
      </c>
      <c r="E135" s="182">
        <v>0</v>
      </c>
      <c r="F135" s="182"/>
      <c r="G135" s="182">
        <v>0</v>
      </c>
      <c r="H135" s="182">
        <v>360.9226190476191</v>
      </c>
      <c r="I135" s="180"/>
      <c r="J135" s="180"/>
      <c r="K135" s="180"/>
      <c r="L135" s="180"/>
      <c r="M135" s="180"/>
    </row>
    <row r="136" spans="1:8" ht="12.75">
      <c r="A136" s="180">
        <v>77026</v>
      </c>
      <c r="B136" s="180" t="s">
        <v>255</v>
      </c>
      <c r="C136" s="278">
        <v>24.915</v>
      </c>
      <c r="D136" s="278">
        <v>558.265</v>
      </c>
      <c r="E136" s="182">
        <v>4.46293426956732</v>
      </c>
      <c r="G136" s="182">
        <v>14.339568345323741</v>
      </c>
      <c r="H136" s="182">
        <v>321.30359712230216</v>
      </c>
    </row>
    <row r="137" spans="1:8" ht="12.75">
      <c r="A137" s="180">
        <v>77031</v>
      </c>
      <c r="B137" s="180" t="s">
        <v>254</v>
      </c>
      <c r="C137" s="278">
        <v>123.5</v>
      </c>
      <c r="D137" s="278">
        <v>3836.5</v>
      </c>
      <c r="E137" s="182">
        <v>3.2190798905252187</v>
      </c>
      <c r="G137" s="182">
        <v>17.13968496287558</v>
      </c>
      <c r="H137" s="182">
        <v>532.4404968426895</v>
      </c>
    </row>
    <row r="138" spans="1:8" ht="12.75">
      <c r="A138" s="180">
        <v>77027</v>
      </c>
      <c r="B138" s="180" t="s">
        <v>75</v>
      </c>
      <c r="C138" s="278">
        <v>280</v>
      </c>
      <c r="D138" s="278">
        <v>1719</v>
      </c>
      <c r="E138" s="182">
        <v>16.288539848749274</v>
      </c>
      <c r="G138" s="182">
        <v>57.94102431453699</v>
      </c>
      <c r="H138" s="182">
        <v>355.71650284531813</v>
      </c>
    </row>
    <row r="139" spans="1:8" ht="12.75">
      <c r="A139" s="180">
        <v>77028</v>
      </c>
      <c r="B139" s="180" t="s">
        <v>74</v>
      </c>
      <c r="C139" s="278">
        <v>41.43</v>
      </c>
      <c r="D139" s="278">
        <v>2119.87</v>
      </c>
      <c r="E139" s="182">
        <v>1.954365126163397</v>
      </c>
      <c r="G139" s="182">
        <v>7.10025706940874</v>
      </c>
      <c r="H139" s="182">
        <v>363.30248500428445</v>
      </c>
    </row>
    <row r="140" spans="1:8" ht="12.75">
      <c r="A140" s="180">
        <v>77029</v>
      </c>
      <c r="B140" s="180" t="s">
        <v>73</v>
      </c>
      <c r="C140" s="278">
        <v>0</v>
      </c>
      <c r="D140" s="278">
        <v>2070.6700000000005</v>
      </c>
      <c r="E140" s="182">
        <v>0</v>
      </c>
      <c r="G140" s="182">
        <v>0</v>
      </c>
      <c r="H140" s="182">
        <v>396.4901866921973</v>
      </c>
    </row>
    <row r="141" spans="1:8" ht="12.75">
      <c r="A141" s="180">
        <v>77030</v>
      </c>
      <c r="B141" s="180" t="s">
        <v>72</v>
      </c>
      <c r="C141" s="278">
        <v>1.36</v>
      </c>
      <c r="D141" s="278">
        <v>503.2</v>
      </c>
      <c r="E141" s="182">
        <v>0.2702702702702703</v>
      </c>
      <c r="G141" s="182">
        <v>0.81145584725537</v>
      </c>
      <c r="H141" s="182">
        <v>300.23866348448684</v>
      </c>
    </row>
    <row r="142" spans="2:8" ht="12.75">
      <c r="B142" s="187" t="s">
        <v>71</v>
      </c>
      <c r="C142" s="278">
        <v>13482.905999999997</v>
      </c>
      <c r="D142" s="283">
        <v>84323.436</v>
      </c>
      <c r="E142" s="182">
        <v>15.989512097206282</v>
      </c>
      <c r="G142" s="182">
        <v>66.20691585480829</v>
      </c>
      <c r="H142" s="182">
        <v>414.06464094908864</v>
      </c>
    </row>
    <row r="143" spans="2:8" ht="12.75">
      <c r="B143" s="185" t="s">
        <v>253</v>
      </c>
      <c r="C143" s="284">
        <v>36920.916</v>
      </c>
      <c r="D143" s="284">
        <v>226423.91599999997</v>
      </c>
      <c r="E143" s="184">
        <v>16.30610257619606</v>
      </c>
      <c r="F143" s="184"/>
      <c r="G143" s="184">
        <v>4407.067091329236</v>
      </c>
      <c r="H143" s="184">
        <v>384.9450627169762</v>
      </c>
    </row>
    <row r="144" spans="1:8" s="87" customFormat="1" ht="12.75" customHeight="1">
      <c r="A144" s="355" t="s">
        <v>234</v>
      </c>
      <c r="B144" s="355"/>
      <c r="C144" s="355"/>
      <c r="D144" s="355"/>
      <c r="E144" s="355"/>
      <c r="F144" s="355"/>
      <c r="G144" s="355"/>
      <c r="H144" s="285"/>
    </row>
    <row r="145" spans="3:4" ht="12.75">
      <c r="C145" s="183"/>
      <c r="D145" s="183"/>
    </row>
  </sheetData>
  <sheetProtection/>
  <mergeCells count="19">
    <mergeCell ref="A144:G144"/>
    <mergeCell ref="B100:H100"/>
    <mergeCell ref="B101:B102"/>
    <mergeCell ref="C101:C102"/>
    <mergeCell ref="D101:D102"/>
    <mergeCell ref="E101:E102"/>
    <mergeCell ref="G101:H101"/>
    <mergeCell ref="B50:H50"/>
    <mergeCell ref="B51:B52"/>
    <mergeCell ref="C51:C52"/>
    <mergeCell ref="D51:D52"/>
    <mergeCell ref="E51:E52"/>
    <mergeCell ref="G51:H51"/>
    <mergeCell ref="B1:H1"/>
    <mergeCell ref="B2:B3"/>
    <mergeCell ref="C2:C3"/>
    <mergeCell ref="D2:D3"/>
    <mergeCell ref="E2:E3"/>
    <mergeCell ref="G2:H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9" max="7" man="1"/>
    <brk id="99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2.28125" style="56" customWidth="1"/>
    <col min="2" max="2" width="9.7109375" style="56" customWidth="1"/>
    <col min="3" max="3" width="14.140625" style="143" customWidth="1"/>
    <col min="4" max="4" width="0.5625" style="143" customWidth="1"/>
    <col min="5" max="5" width="9.7109375" style="56" customWidth="1"/>
    <col min="6" max="6" width="18.7109375" style="143" customWidth="1"/>
    <col min="7" max="7" width="0.5625" style="143" customWidth="1"/>
    <col min="8" max="8" width="9.7109375" style="56" customWidth="1"/>
    <col min="9" max="9" width="18.7109375" style="143" customWidth="1"/>
    <col min="10" max="16384" width="9.140625" style="56" customWidth="1"/>
  </cols>
  <sheetData>
    <row r="1" spans="1:9" s="196" customFormat="1" ht="25.5" customHeight="1">
      <c r="A1" s="358" t="s">
        <v>348</v>
      </c>
      <c r="B1" s="358"/>
      <c r="C1" s="358"/>
      <c r="D1" s="358"/>
      <c r="E1" s="358"/>
      <c r="F1" s="358"/>
      <c r="G1" s="358"/>
      <c r="H1" s="358"/>
      <c r="I1" s="358"/>
    </row>
    <row r="2" spans="1:9" ht="12.75" customHeight="1">
      <c r="A2" s="309"/>
      <c r="B2" s="360">
        <v>2007</v>
      </c>
      <c r="C2" s="360"/>
      <c r="D2" s="195"/>
      <c r="E2" s="360">
        <v>2008</v>
      </c>
      <c r="F2" s="360"/>
      <c r="G2" s="195"/>
      <c r="H2" s="360">
        <v>2009</v>
      </c>
      <c r="I2" s="360"/>
    </row>
    <row r="3" spans="1:9" ht="12.75" customHeight="1">
      <c r="A3" s="359"/>
      <c r="B3" s="73" t="s">
        <v>296</v>
      </c>
      <c r="C3" s="73" t="s">
        <v>295</v>
      </c>
      <c r="D3" s="73"/>
      <c r="E3" s="73" t="s">
        <v>296</v>
      </c>
      <c r="F3" s="73" t="s">
        <v>295</v>
      </c>
      <c r="G3" s="73"/>
      <c r="H3" s="73" t="s">
        <v>296</v>
      </c>
      <c r="I3" s="73" t="s">
        <v>295</v>
      </c>
    </row>
    <row r="4" spans="1:9" ht="12.75">
      <c r="A4" s="194" t="s">
        <v>16</v>
      </c>
      <c r="B4" s="92">
        <v>7</v>
      </c>
      <c r="C4" s="157">
        <v>92351</v>
      </c>
      <c r="D4" s="157"/>
      <c r="E4" s="157">
        <v>9</v>
      </c>
      <c r="F4" s="157">
        <v>93428</v>
      </c>
      <c r="G4" s="157"/>
      <c r="H4" s="157">
        <v>7</v>
      </c>
      <c r="I4" s="157">
        <v>91406</v>
      </c>
    </row>
    <row r="5" spans="1:9" ht="12.75">
      <c r="A5" s="194" t="s">
        <v>15</v>
      </c>
      <c r="B5" s="92">
        <v>7</v>
      </c>
      <c r="C5" s="157">
        <v>85317</v>
      </c>
      <c r="D5" s="157"/>
      <c r="E5" s="157">
        <v>8</v>
      </c>
      <c r="F5" s="157">
        <v>88999</v>
      </c>
      <c r="G5" s="157"/>
      <c r="H5" s="157">
        <v>8</v>
      </c>
      <c r="I5" s="157">
        <v>86809</v>
      </c>
    </row>
    <row r="6" spans="1:9" ht="12.75">
      <c r="A6" s="194" t="s">
        <v>14</v>
      </c>
      <c r="B6" s="92">
        <v>14</v>
      </c>
      <c r="C6" s="157">
        <v>177668</v>
      </c>
      <c r="D6" s="157"/>
      <c r="E6" s="157">
        <v>17</v>
      </c>
      <c r="F6" s="157">
        <v>182427</v>
      </c>
      <c r="G6" s="157"/>
      <c r="H6" s="157">
        <f>SUM(H4:H5)</f>
        <v>15</v>
      </c>
      <c r="I6" s="157">
        <f>SUM(I4:I5)</f>
        <v>178215</v>
      </c>
    </row>
    <row r="7" spans="1:9" ht="12.75">
      <c r="A7" s="56" t="s">
        <v>70</v>
      </c>
      <c r="B7" s="157">
        <v>120</v>
      </c>
      <c r="C7" s="157">
        <v>7403352</v>
      </c>
      <c r="D7" s="157"/>
      <c r="E7" s="157">
        <v>95</v>
      </c>
      <c r="F7" s="157">
        <v>6726578</v>
      </c>
      <c r="G7" s="157"/>
      <c r="H7" s="157">
        <v>88</v>
      </c>
      <c r="I7" s="157">
        <v>6546942</v>
      </c>
    </row>
    <row r="8" spans="1:9" ht="12.75">
      <c r="A8" s="193" t="s">
        <v>12</v>
      </c>
      <c r="B8" s="157">
        <v>269</v>
      </c>
      <c r="C8" s="157">
        <v>16911545</v>
      </c>
      <c r="D8" s="192"/>
      <c r="E8" s="157">
        <v>244</v>
      </c>
      <c r="F8" s="157">
        <v>15981406</v>
      </c>
      <c r="G8" s="192"/>
      <c r="H8" s="157">
        <v>220</v>
      </c>
      <c r="I8" s="157">
        <v>15403391</v>
      </c>
    </row>
    <row r="9" spans="1:9" s="104" customFormat="1" ht="12.75" customHeight="1">
      <c r="A9" s="356" t="s">
        <v>301</v>
      </c>
      <c r="B9" s="357"/>
      <c r="C9" s="357"/>
      <c r="D9" s="357"/>
      <c r="E9" s="357"/>
      <c r="F9" s="357"/>
      <c r="G9" s="357"/>
      <c r="H9" s="357"/>
      <c r="I9" s="357"/>
    </row>
  </sheetData>
  <sheetProtection/>
  <mergeCells count="6">
    <mergeCell ref="A9:I9"/>
    <mergeCell ref="A1:I1"/>
    <mergeCell ref="A2:A3"/>
    <mergeCell ref="B2:C2"/>
    <mergeCell ref="E2:F2"/>
    <mergeCell ref="H2:I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4" width="15.28125" style="197" customWidth="1"/>
    <col min="5" max="5" width="21.140625" style="197" customWidth="1"/>
    <col min="6" max="17" width="6.8515625" style="197" customWidth="1"/>
    <col min="18" max="16384" width="9.140625" style="197" customWidth="1"/>
  </cols>
  <sheetData>
    <row r="1" spans="1:5" s="199" customFormat="1" ht="25.5" customHeight="1">
      <c r="A1" s="362" t="s">
        <v>347</v>
      </c>
      <c r="B1" s="362"/>
      <c r="C1" s="362"/>
      <c r="D1" s="362"/>
      <c r="E1" s="362"/>
    </row>
    <row r="2" spans="1:5" ht="12.75">
      <c r="A2" s="237"/>
      <c r="B2" s="237">
        <v>2007</v>
      </c>
      <c r="C2" s="237">
        <v>2008</v>
      </c>
      <c r="D2" s="237">
        <v>2009</v>
      </c>
      <c r="E2" s="237">
        <v>2010</v>
      </c>
    </row>
    <row r="3" spans="1:5" ht="12.75">
      <c r="A3" s="361" t="s">
        <v>316</v>
      </c>
      <c r="B3" s="361"/>
      <c r="C3" s="361"/>
      <c r="D3" s="361"/>
      <c r="E3" s="361"/>
    </row>
    <row r="4" spans="1:5" ht="12.75">
      <c r="A4" s="232" t="s">
        <v>16</v>
      </c>
      <c r="B4" s="232">
        <v>108</v>
      </c>
      <c r="C4" s="232">
        <v>123</v>
      </c>
      <c r="D4" s="232">
        <v>30</v>
      </c>
      <c r="E4" s="232">
        <v>59</v>
      </c>
    </row>
    <row r="5" spans="1:5" ht="12.75">
      <c r="A5" s="232" t="s">
        <v>15</v>
      </c>
      <c r="B5" s="232">
        <v>306</v>
      </c>
      <c r="C5" s="232">
        <v>184</v>
      </c>
      <c r="D5" s="232">
        <v>112</v>
      </c>
      <c r="E5" s="232">
        <v>91</v>
      </c>
    </row>
    <row r="6" spans="1:5" ht="12.75">
      <c r="A6" s="232" t="s">
        <v>14</v>
      </c>
      <c r="B6" s="232">
        <v>414</v>
      </c>
      <c r="C6" s="232">
        <v>307</v>
      </c>
      <c r="D6" s="232">
        <v>142</v>
      </c>
      <c r="E6" s="232">
        <v>150</v>
      </c>
    </row>
    <row r="7" spans="1:5" ht="12.75">
      <c r="A7" s="232" t="s">
        <v>70</v>
      </c>
      <c r="B7" s="233">
        <v>7524</v>
      </c>
      <c r="C7" s="233">
        <v>4652</v>
      </c>
      <c r="D7" s="233">
        <v>3567</v>
      </c>
      <c r="E7" s="233">
        <v>3912</v>
      </c>
    </row>
    <row r="8" spans="1:5" ht="12.75">
      <c r="A8" s="232" t="s">
        <v>12</v>
      </c>
      <c r="B8" s="233">
        <v>10639</v>
      </c>
      <c r="C8" s="233">
        <v>6486</v>
      </c>
      <c r="D8" s="233">
        <v>5422</v>
      </c>
      <c r="E8" s="233">
        <v>4884</v>
      </c>
    </row>
    <row r="9" spans="1:5" ht="12.75">
      <c r="A9" s="361" t="s">
        <v>317</v>
      </c>
      <c r="B9" s="361"/>
      <c r="C9" s="361"/>
      <c r="D9" s="361"/>
      <c r="E9" s="361"/>
    </row>
    <row r="10" spans="1:5" ht="12.75">
      <c r="A10" s="232" t="s">
        <v>16</v>
      </c>
      <c r="B10" s="233">
        <v>2517</v>
      </c>
      <c r="C10" s="233">
        <v>2542</v>
      </c>
      <c r="D10" s="233">
        <v>166</v>
      </c>
      <c r="E10" s="233">
        <v>1214</v>
      </c>
    </row>
    <row r="11" spans="1:5" ht="12.75">
      <c r="A11" s="232" t="s">
        <v>15</v>
      </c>
      <c r="B11" s="233">
        <v>5683</v>
      </c>
      <c r="C11" s="233">
        <v>2715</v>
      </c>
      <c r="D11" s="233">
        <v>875</v>
      </c>
      <c r="E11" s="233">
        <v>905</v>
      </c>
    </row>
    <row r="12" spans="1:5" ht="12.75">
      <c r="A12" s="232" t="s">
        <v>14</v>
      </c>
      <c r="B12" s="233">
        <v>8200</v>
      </c>
      <c r="C12" s="233">
        <v>5257</v>
      </c>
      <c r="D12" s="233">
        <v>1041</v>
      </c>
      <c r="E12" s="233">
        <v>2119</v>
      </c>
    </row>
    <row r="13" spans="1:5" ht="12.75">
      <c r="A13" s="232" t="s">
        <v>70</v>
      </c>
      <c r="B13" s="233">
        <v>196636</v>
      </c>
      <c r="C13" s="233">
        <v>59042</v>
      </c>
      <c r="D13" s="233">
        <v>64867</v>
      </c>
      <c r="E13" s="233">
        <v>42294</v>
      </c>
    </row>
    <row r="14" spans="1:5" ht="12.75">
      <c r="A14" s="232" t="s">
        <v>12</v>
      </c>
      <c r="B14" s="233">
        <v>227729</v>
      </c>
      <c r="C14" s="233">
        <v>66328</v>
      </c>
      <c r="D14" s="233">
        <v>73355</v>
      </c>
      <c r="E14" s="233">
        <v>46537</v>
      </c>
    </row>
    <row r="15" spans="1:5" ht="12.75">
      <c r="A15" s="361" t="s">
        <v>318</v>
      </c>
      <c r="B15" s="361"/>
      <c r="C15" s="361"/>
      <c r="D15" s="361"/>
      <c r="E15" s="361"/>
    </row>
    <row r="16" spans="1:5" ht="12.75">
      <c r="A16" s="232" t="s">
        <v>16</v>
      </c>
      <c r="B16" s="234">
        <v>3.191125198098257</v>
      </c>
      <c r="C16" s="234">
        <v>3.222820919175911</v>
      </c>
      <c r="D16" s="234">
        <v>0.21045958795562597</v>
      </c>
      <c r="E16" s="234">
        <v>1.5391442155309032</v>
      </c>
    </row>
    <row r="17" spans="1:5" ht="12.75">
      <c r="A17" s="232" t="s">
        <v>15</v>
      </c>
      <c r="B17" s="234">
        <v>2.0475516211435014</v>
      </c>
      <c r="C17" s="234">
        <v>0.9781986013381325</v>
      </c>
      <c r="D17" s="234">
        <v>0.3152573761218659</v>
      </c>
      <c r="E17" s="234">
        <v>0.3260662004460442</v>
      </c>
    </row>
    <row r="18" spans="1:5" ht="12.75">
      <c r="A18" s="232" t="s">
        <v>14</v>
      </c>
      <c r="B18" s="234">
        <v>2.300617800048257</v>
      </c>
      <c r="C18" s="234">
        <v>1.4749204603480104</v>
      </c>
      <c r="D18" s="234">
        <v>0.2920662353475897</v>
      </c>
      <c r="E18" s="234">
        <v>0.5945133071100313</v>
      </c>
    </row>
    <row r="19" spans="1:5" ht="12.75">
      <c r="A19" s="232" t="s">
        <v>70</v>
      </c>
      <c r="B19" s="234">
        <v>5.2684614916768995</v>
      </c>
      <c r="C19" s="234">
        <v>1.581910247317823</v>
      </c>
      <c r="D19" s="234">
        <v>1.7379792692111589</v>
      </c>
      <c r="E19" s="234">
        <v>1.13318166728871</v>
      </c>
    </row>
    <row r="20" spans="1:5" ht="12.75">
      <c r="A20" s="235" t="s">
        <v>12</v>
      </c>
      <c r="B20" s="236">
        <v>2.1755740797070104</v>
      </c>
      <c r="C20" s="236">
        <v>0.6336543767320217</v>
      </c>
      <c r="D20" s="236">
        <v>0.7007857436554314</v>
      </c>
      <c r="E20" s="236">
        <v>0.44458409314283703</v>
      </c>
    </row>
    <row r="21" ht="12.75">
      <c r="A21" s="198" t="s">
        <v>315</v>
      </c>
    </row>
  </sheetData>
  <sheetProtection/>
  <mergeCells count="4">
    <mergeCell ref="A3:E3"/>
    <mergeCell ref="A9:E9"/>
    <mergeCell ref="A15:E15"/>
    <mergeCell ref="A1:E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8515625" style="1" customWidth="1"/>
    <col min="2" max="4" width="8.7109375" style="1" customWidth="1"/>
    <col min="5" max="5" width="0.5625" style="1" customWidth="1"/>
    <col min="6" max="10" width="8.7109375" style="1" customWidth="1"/>
    <col min="11" max="16384" width="9.140625" style="1" customWidth="1"/>
  </cols>
  <sheetData>
    <row r="1" spans="1:10" s="51" customFormat="1" ht="25.5" customHeight="1">
      <c r="A1" s="290" t="s">
        <v>309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s="50" customFormat="1" ht="15.75" customHeight="1">
      <c r="A2" s="291" t="s">
        <v>25</v>
      </c>
      <c r="B2" s="293" t="s">
        <v>18</v>
      </c>
      <c r="C2" s="293"/>
      <c r="D2" s="293"/>
      <c r="E2" s="37"/>
      <c r="F2" s="293" t="s">
        <v>24</v>
      </c>
      <c r="G2" s="293"/>
      <c r="H2" s="293"/>
      <c r="I2" s="293"/>
      <c r="J2" s="293"/>
    </row>
    <row r="3" spans="1:10" s="32" customFormat="1" ht="27.75" customHeight="1">
      <c r="A3" s="292"/>
      <c r="B3" s="34" t="s">
        <v>16</v>
      </c>
      <c r="C3" s="34" t="s">
        <v>15</v>
      </c>
      <c r="D3" s="34" t="s">
        <v>14</v>
      </c>
      <c r="E3" s="35"/>
      <c r="F3" s="34" t="s">
        <v>16</v>
      </c>
      <c r="G3" s="34" t="s">
        <v>15</v>
      </c>
      <c r="H3" s="34" t="s">
        <v>14</v>
      </c>
      <c r="I3" s="33" t="s">
        <v>13</v>
      </c>
      <c r="J3" s="33" t="s">
        <v>12</v>
      </c>
    </row>
    <row r="4" spans="1:10" s="20" customFormat="1" ht="15.75" customHeight="1">
      <c r="A4" s="294" t="s">
        <v>11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s="43" customFormat="1" ht="12.75">
      <c r="A5" s="1" t="s">
        <v>23</v>
      </c>
      <c r="B5" s="47">
        <v>293988</v>
      </c>
      <c r="C5" s="46" t="s">
        <v>2</v>
      </c>
      <c r="D5" s="47">
        <v>293988</v>
      </c>
      <c r="E5" s="1"/>
      <c r="F5" s="44">
        <v>44.89401373446398</v>
      </c>
      <c r="G5" s="45" t="s">
        <v>2</v>
      </c>
      <c r="H5" s="44">
        <v>29.414654498774844</v>
      </c>
      <c r="I5" s="44">
        <v>18.3</v>
      </c>
      <c r="J5" s="44">
        <v>9.174353241087914</v>
      </c>
    </row>
    <row r="6" spans="1:10" s="43" customFormat="1" ht="12.75">
      <c r="A6" s="1" t="s">
        <v>22</v>
      </c>
      <c r="B6" s="47">
        <v>360861</v>
      </c>
      <c r="C6" s="47">
        <v>255118</v>
      </c>
      <c r="D6" s="47">
        <v>615979</v>
      </c>
      <c r="E6" s="1"/>
      <c r="F6" s="44">
        <v>55.10598626553601</v>
      </c>
      <c r="G6" s="44">
        <v>74.03050387102016</v>
      </c>
      <c r="H6" s="44">
        <v>61.63111917323436</v>
      </c>
      <c r="I6" s="44">
        <v>51.6</v>
      </c>
      <c r="J6" s="44">
        <v>37.1</v>
      </c>
    </row>
    <row r="7" spans="1:10" s="43" customFormat="1" ht="12.75">
      <c r="A7" s="1" t="s">
        <v>21</v>
      </c>
      <c r="B7" s="46" t="s">
        <v>2</v>
      </c>
      <c r="C7" s="47">
        <v>89494</v>
      </c>
      <c r="D7" s="47">
        <v>89494</v>
      </c>
      <c r="E7" s="1"/>
      <c r="F7" s="45" t="s">
        <v>2</v>
      </c>
      <c r="G7" s="44">
        <v>25.969496128979834</v>
      </c>
      <c r="H7" s="44">
        <v>8.954226327990785</v>
      </c>
      <c r="I7" s="44">
        <v>9.2</v>
      </c>
      <c r="J7" s="44">
        <v>21.8</v>
      </c>
    </row>
    <row r="8" spans="1:10" s="43" customFormat="1" ht="12.75">
      <c r="A8" s="1" t="s">
        <v>20</v>
      </c>
      <c r="B8" s="46" t="s">
        <v>2</v>
      </c>
      <c r="C8" s="46" t="s">
        <v>2</v>
      </c>
      <c r="D8" s="46" t="s">
        <v>2</v>
      </c>
      <c r="E8" s="1"/>
      <c r="F8" s="45" t="s">
        <v>2</v>
      </c>
      <c r="G8" s="45" t="s">
        <v>2</v>
      </c>
      <c r="H8" s="45" t="s">
        <v>2</v>
      </c>
      <c r="I8" s="45">
        <v>20.9</v>
      </c>
      <c r="J8" s="44">
        <v>31.921418883856596</v>
      </c>
    </row>
    <row r="9" spans="1:10" s="40" customFormat="1" ht="12.75">
      <c r="A9" s="48" t="s">
        <v>1</v>
      </c>
      <c r="B9" s="49">
        <v>654849</v>
      </c>
      <c r="C9" s="49">
        <v>344612</v>
      </c>
      <c r="D9" s="49">
        <v>999461</v>
      </c>
      <c r="E9" s="48"/>
      <c r="F9" s="41">
        <v>100</v>
      </c>
      <c r="G9" s="41">
        <v>100</v>
      </c>
      <c r="H9" s="41">
        <v>100</v>
      </c>
      <c r="I9" s="41">
        <v>100</v>
      </c>
      <c r="J9" s="41">
        <v>100</v>
      </c>
    </row>
    <row r="10" spans="1:10" s="20" customFormat="1" ht="15.75" customHeight="1">
      <c r="A10" s="294" t="s">
        <v>10</v>
      </c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s="43" customFormat="1" ht="12.75">
      <c r="A11" s="1" t="s">
        <v>23</v>
      </c>
      <c r="B11" s="47">
        <v>226346</v>
      </c>
      <c r="C11" s="47" t="s">
        <v>2</v>
      </c>
      <c r="D11" s="47">
        <v>226346</v>
      </c>
      <c r="E11" s="1"/>
      <c r="F11" s="44">
        <v>58.97636995135373</v>
      </c>
      <c r="G11" s="44" t="s">
        <v>2</v>
      </c>
      <c r="H11" s="44">
        <v>38.52586393244791</v>
      </c>
      <c r="I11" s="44">
        <v>12.514998480947703</v>
      </c>
      <c r="J11" s="44">
        <v>4.993292916791125</v>
      </c>
    </row>
    <row r="12" spans="1:10" s="43" customFormat="1" ht="12.75">
      <c r="A12" s="1" t="s">
        <v>22</v>
      </c>
      <c r="B12" s="47" t="s">
        <v>2</v>
      </c>
      <c r="C12" s="47">
        <v>80186</v>
      </c>
      <c r="D12" s="47">
        <v>80186</v>
      </c>
      <c r="E12" s="1"/>
      <c r="F12" s="44" t="s">
        <v>2</v>
      </c>
      <c r="G12" s="44">
        <v>39.35972826247018</v>
      </c>
      <c r="H12" s="44">
        <v>13.64828592193928</v>
      </c>
      <c r="I12" s="44">
        <v>56.009512992986245</v>
      </c>
      <c r="J12" s="44">
        <v>35.18306050940153</v>
      </c>
    </row>
    <row r="13" spans="1:10" s="43" customFormat="1" ht="12.75">
      <c r="A13" s="1" t="s">
        <v>21</v>
      </c>
      <c r="B13" s="47">
        <v>157445</v>
      </c>
      <c r="C13" s="47">
        <v>123540</v>
      </c>
      <c r="D13" s="47">
        <v>280985</v>
      </c>
      <c r="E13" s="1"/>
      <c r="F13" s="44">
        <v>41.02363004864627</v>
      </c>
      <c r="G13" s="44">
        <v>60.640271737529815</v>
      </c>
      <c r="H13" s="44">
        <v>47.82585014561281</v>
      </c>
      <c r="I13" s="44">
        <v>14.163928787750176</v>
      </c>
      <c r="J13" s="44">
        <v>26.254027986006413</v>
      </c>
    </row>
    <row r="14" spans="1:10" s="43" customFormat="1" ht="12.75">
      <c r="A14" s="1" t="s">
        <v>20</v>
      </c>
      <c r="B14" s="47" t="s">
        <v>2</v>
      </c>
      <c r="C14" s="47" t="s">
        <v>2</v>
      </c>
      <c r="D14" s="47" t="s">
        <v>2</v>
      </c>
      <c r="E14" s="1"/>
      <c r="F14" s="44" t="s">
        <v>2</v>
      </c>
      <c r="G14" s="44" t="s">
        <v>2</v>
      </c>
      <c r="H14" s="44" t="s">
        <v>2</v>
      </c>
      <c r="I14" s="44">
        <v>17.301924030485516</v>
      </c>
      <c r="J14" s="44">
        <v>33.566252341004926</v>
      </c>
    </row>
    <row r="15" spans="1:10" s="40" customFormat="1" ht="12.75">
      <c r="A15" s="42" t="s">
        <v>1</v>
      </c>
      <c r="B15" s="47">
        <v>383791</v>
      </c>
      <c r="C15" s="47">
        <v>203726</v>
      </c>
      <c r="D15" s="47">
        <v>587517</v>
      </c>
      <c r="E15" s="42"/>
      <c r="F15" s="44">
        <v>100</v>
      </c>
      <c r="G15" s="44">
        <v>100</v>
      </c>
      <c r="H15" s="44">
        <v>100</v>
      </c>
      <c r="I15" s="41">
        <v>100</v>
      </c>
      <c r="J15" s="41">
        <v>100</v>
      </c>
    </row>
    <row r="16" spans="1:10" s="39" customFormat="1" ht="12.75" customHeight="1">
      <c r="A16" s="295" t="s">
        <v>0</v>
      </c>
      <c r="B16" s="295"/>
      <c r="C16" s="295"/>
      <c r="D16" s="295"/>
      <c r="E16" s="295"/>
      <c r="F16" s="295"/>
      <c r="G16" s="295"/>
      <c r="H16" s="295"/>
      <c r="I16" s="295"/>
      <c r="J16" s="295"/>
    </row>
    <row r="19" spans="9:10" ht="15">
      <c r="I19" s="221"/>
      <c r="J19" s="223"/>
    </row>
    <row r="20" spans="9:10" ht="15">
      <c r="I20" s="221"/>
      <c r="J20" s="222"/>
    </row>
    <row r="21" spans="9:10" ht="15">
      <c r="I21" s="221"/>
      <c r="J21" s="222"/>
    </row>
    <row r="22" spans="9:10" ht="15">
      <c r="I22" s="221"/>
      <c r="J22" s="222"/>
    </row>
    <row r="23" spans="9:10" ht="15">
      <c r="I23" s="221"/>
      <c r="J23" s="222"/>
    </row>
    <row r="24" spans="9:10" ht="15">
      <c r="I24" s="221"/>
      <c r="J24" s="222"/>
    </row>
  </sheetData>
  <sheetProtection/>
  <mergeCells count="7">
    <mergeCell ref="A16:J16"/>
    <mergeCell ref="A1:J1"/>
    <mergeCell ref="A2:A3"/>
    <mergeCell ref="B2:D2"/>
    <mergeCell ref="F2:J2"/>
    <mergeCell ref="A4:J4"/>
    <mergeCell ref="A10:J1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4.57421875" style="1" customWidth="1"/>
    <col min="2" max="4" width="8.7109375" style="1" customWidth="1"/>
    <col min="5" max="5" width="0.5625" style="43" customWidth="1"/>
    <col min="6" max="10" width="8.7109375" style="1" customWidth="1"/>
    <col min="11" max="16384" width="9.140625" style="1" customWidth="1"/>
  </cols>
  <sheetData>
    <row r="1" spans="1:10" s="55" customFormat="1" ht="25.5" customHeight="1">
      <c r="A1" s="297" t="s">
        <v>310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4.25" customHeight="1">
      <c r="A2" s="298" t="s">
        <v>33</v>
      </c>
      <c r="B2" s="300" t="s">
        <v>18</v>
      </c>
      <c r="C2" s="300"/>
      <c r="D2" s="300"/>
      <c r="E2" s="37"/>
      <c r="F2" s="300" t="s">
        <v>24</v>
      </c>
      <c r="G2" s="300"/>
      <c r="H2" s="300"/>
      <c r="I2" s="300"/>
      <c r="J2" s="300"/>
    </row>
    <row r="3" spans="1:10" ht="24.75" customHeight="1">
      <c r="A3" s="299"/>
      <c r="B3" s="34" t="s">
        <v>16</v>
      </c>
      <c r="C3" s="34" t="s">
        <v>15</v>
      </c>
      <c r="D3" s="34" t="s">
        <v>14</v>
      </c>
      <c r="E3" s="35"/>
      <c r="F3" s="34" t="s">
        <v>16</v>
      </c>
      <c r="G3" s="34" t="s">
        <v>15</v>
      </c>
      <c r="H3" s="34" t="s">
        <v>14</v>
      </c>
      <c r="I3" s="33" t="s">
        <v>13</v>
      </c>
      <c r="J3" s="54" t="s">
        <v>12</v>
      </c>
    </row>
    <row r="4" spans="1:10" ht="15.75" customHeight="1">
      <c r="A4" s="301" t="s">
        <v>32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5">
      <c r="A5" s="1" t="s">
        <v>30</v>
      </c>
      <c r="B5" s="224">
        <v>5</v>
      </c>
      <c r="C5" s="224">
        <v>1</v>
      </c>
      <c r="D5" s="224">
        <v>6</v>
      </c>
      <c r="E5" s="53"/>
      <c r="F5" s="44">
        <v>5</v>
      </c>
      <c r="G5" s="44">
        <v>3.225806451612903</v>
      </c>
      <c r="H5" s="44">
        <v>4.580152671755725</v>
      </c>
      <c r="I5" s="44">
        <v>33.00743058271412</v>
      </c>
      <c r="J5" s="44">
        <v>46.84951816160118</v>
      </c>
    </row>
    <row r="6" spans="1:10" ht="15">
      <c r="A6" s="1" t="s">
        <v>29</v>
      </c>
      <c r="B6" s="224">
        <v>49</v>
      </c>
      <c r="C6" s="224">
        <v>8</v>
      </c>
      <c r="D6" s="224">
        <v>57</v>
      </c>
      <c r="E6" s="53"/>
      <c r="F6" s="44">
        <v>49</v>
      </c>
      <c r="G6" s="44">
        <v>25.806451612903224</v>
      </c>
      <c r="H6" s="44">
        <v>43.51145038167939</v>
      </c>
      <c r="I6" s="44">
        <v>44.58349628470864</v>
      </c>
      <c r="J6" s="44">
        <v>36.76797627872499</v>
      </c>
    </row>
    <row r="7" spans="1:10" ht="15">
      <c r="A7" s="1" t="s">
        <v>28</v>
      </c>
      <c r="B7" s="224">
        <v>46</v>
      </c>
      <c r="C7" s="224">
        <v>20</v>
      </c>
      <c r="D7" s="224">
        <v>66</v>
      </c>
      <c r="E7" s="53"/>
      <c r="F7" s="44">
        <v>46</v>
      </c>
      <c r="G7" s="44">
        <v>64.51612903225806</v>
      </c>
      <c r="H7" s="44">
        <v>50.38167938931297</v>
      </c>
      <c r="I7" s="44">
        <v>21.00117324990223</v>
      </c>
      <c r="J7" s="44">
        <v>15.567086730911786</v>
      </c>
    </row>
    <row r="8" spans="1:10" ht="15">
      <c r="A8" s="1" t="s">
        <v>27</v>
      </c>
      <c r="B8" s="225"/>
      <c r="C8" s="224">
        <v>2</v>
      </c>
      <c r="D8" s="224">
        <v>2</v>
      </c>
      <c r="E8" s="53"/>
      <c r="F8" s="44">
        <v>0</v>
      </c>
      <c r="G8" s="44">
        <v>6.451612903225806</v>
      </c>
      <c r="H8" s="44">
        <v>1.5267175572519083</v>
      </c>
      <c r="I8" s="44">
        <v>1.4078998826750098</v>
      </c>
      <c r="J8" s="44">
        <v>0.815418828762046</v>
      </c>
    </row>
    <row r="9" spans="1:10" s="48" customFormat="1" ht="12.75">
      <c r="A9" s="1" t="s">
        <v>1</v>
      </c>
      <c r="B9" s="47">
        <v>100</v>
      </c>
      <c r="C9" s="47">
        <v>31</v>
      </c>
      <c r="D9" s="47">
        <v>131</v>
      </c>
      <c r="E9" s="53"/>
      <c r="F9" s="44">
        <v>100</v>
      </c>
      <c r="G9" s="44">
        <v>100</v>
      </c>
      <c r="H9" s="44">
        <v>100</v>
      </c>
      <c r="I9" s="44">
        <v>100</v>
      </c>
      <c r="J9" s="44">
        <v>100</v>
      </c>
    </row>
    <row r="10" ht="15.75" customHeight="1">
      <c r="A10" s="1" t="s">
        <v>31</v>
      </c>
    </row>
    <row r="11" spans="1:10" ht="12.75">
      <c r="A11" s="1" t="s">
        <v>30</v>
      </c>
      <c r="B11" s="47">
        <v>8060</v>
      </c>
      <c r="C11" s="47">
        <v>1493</v>
      </c>
      <c r="D11" s="47">
        <v>9553</v>
      </c>
      <c r="E11" s="53"/>
      <c r="F11" s="44">
        <v>1.2308180969964067</v>
      </c>
      <c r="G11" s="44">
        <v>0.43324086218703933</v>
      </c>
      <c r="H11" s="44">
        <v>0.9558151843843833</v>
      </c>
      <c r="I11" s="44">
        <v>8.042163469565287</v>
      </c>
      <c r="J11" s="44">
        <v>13.535342607587545</v>
      </c>
    </row>
    <row r="12" spans="1:10" ht="12.75">
      <c r="A12" s="1" t="s">
        <v>29</v>
      </c>
      <c r="B12" s="47">
        <v>191613</v>
      </c>
      <c r="C12" s="47">
        <v>31704</v>
      </c>
      <c r="D12" s="47">
        <v>223317</v>
      </c>
      <c r="E12" s="53"/>
      <c r="F12" s="44">
        <v>29.260638712130582</v>
      </c>
      <c r="G12" s="44">
        <v>9.199911784847888</v>
      </c>
      <c r="H12" s="44">
        <v>22.34374327762664</v>
      </c>
      <c r="I12" s="44">
        <v>33.03946889485371</v>
      </c>
      <c r="J12" s="44">
        <v>34.079456155255265</v>
      </c>
    </row>
    <row r="13" spans="1:10" ht="12.75">
      <c r="A13" s="1" t="s">
        <v>28</v>
      </c>
      <c r="B13" s="47">
        <v>455176</v>
      </c>
      <c r="C13" s="47">
        <v>246380</v>
      </c>
      <c r="D13" s="47">
        <v>701556</v>
      </c>
      <c r="E13" s="52"/>
      <c r="F13" s="44">
        <v>69.50854319087301</v>
      </c>
      <c r="G13" s="44">
        <v>71.49489861061136</v>
      </c>
      <c r="H13" s="44">
        <v>70.19343426106671</v>
      </c>
      <c r="I13" s="44">
        <v>48.43322063535389</v>
      </c>
      <c r="J13" s="44">
        <v>44.40428624525447</v>
      </c>
    </row>
    <row r="14" spans="1:10" ht="12.75">
      <c r="A14" s="1" t="s">
        <v>27</v>
      </c>
      <c r="B14" s="47"/>
      <c r="C14" s="47">
        <v>65035</v>
      </c>
      <c r="D14" s="47">
        <v>65035</v>
      </c>
      <c r="E14" s="52"/>
      <c r="F14" s="44">
        <v>0</v>
      </c>
      <c r="G14" s="44">
        <v>18.87194874235372</v>
      </c>
      <c r="H14" s="44">
        <v>6.507007276922261</v>
      </c>
      <c r="I14" s="44">
        <v>10.485147000227109</v>
      </c>
      <c r="J14" s="44">
        <v>7.9809149919027265</v>
      </c>
    </row>
    <row r="15" spans="1:10" s="48" customFormat="1" ht="12.75">
      <c r="A15" s="1" t="s">
        <v>1</v>
      </c>
      <c r="B15" s="47">
        <v>654849</v>
      </c>
      <c r="C15" s="47">
        <v>344612</v>
      </c>
      <c r="D15" s="47">
        <v>999461</v>
      </c>
      <c r="E15" s="53"/>
      <c r="F15" s="44">
        <v>100</v>
      </c>
      <c r="G15" s="44">
        <v>100</v>
      </c>
      <c r="H15" s="44">
        <v>100</v>
      </c>
      <c r="I15" s="44">
        <v>100</v>
      </c>
      <c r="J15" s="44">
        <v>100</v>
      </c>
    </row>
    <row r="16" ht="15.75" customHeight="1">
      <c r="A16" s="1" t="s">
        <v>10</v>
      </c>
    </row>
    <row r="17" spans="1:10" ht="12.75">
      <c r="A17" s="1" t="s">
        <v>30</v>
      </c>
      <c r="B17" s="47">
        <v>4244</v>
      </c>
      <c r="C17" s="47">
        <v>397</v>
      </c>
      <c r="D17" s="47">
        <v>4641</v>
      </c>
      <c r="E17" s="52"/>
      <c r="F17" s="44">
        <v>1.1058101935688955</v>
      </c>
      <c r="G17" s="44">
        <v>0.19486957972963687</v>
      </c>
      <c r="H17" s="44">
        <v>0.7899345891267827</v>
      </c>
      <c r="I17" s="44">
        <v>20.164870809868702</v>
      </c>
      <c r="J17" s="44">
        <v>23.237147909817963</v>
      </c>
    </row>
    <row r="18" spans="1:10" ht="12.75">
      <c r="A18" s="1" t="s">
        <v>29</v>
      </c>
      <c r="B18" s="47">
        <v>104433</v>
      </c>
      <c r="C18" s="47">
        <v>18844</v>
      </c>
      <c r="D18" s="47">
        <v>123277</v>
      </c>
      <c r="E18" s="53"/>
      <c r="F18" s="44">
        <v>27.21090385131491</v>
      </c>
      <c r="G18" s="44">
        <v>9.249678489736214</v>
      </c>
      <c r="H18" s="44">
        <v>20.982711989610515</v>
      </c>
      <c r="I18" s="44">
        <v>29.012322035930143</v>
      </c>
      <c r="J18" s="44">
        <v>29.795207180391685</v>
      </c>
    </row>
    <row r="19" spans="1:10" ht="12.75">
      <c r="A19" s="1" t="s">
        <v>28</v>
      </c>
      <c r="B19" s="47">
        <v>275114</v>
      </c>
      <c r="C19" s="47">
        <v>118478</v>
      </c>
      <c r="D19" s="47">
        <v>393592</v>
      </c>
      <c r="E19" s="53"/>
      <c r="F19" s="44">
        <v>71.68328595511619</v>
      </c>
      <c r="G19" s="44">
        <v>58.15556188213581</v>
      </c>
      <c r="H19" s="44">
        <v>66.99244447394713</v>
      </c>
      <c r="I19" s="44">
        <v>42.67647479476622</v>
      </c>
      <c r="J19" s="44">
        <v>36.8586614401683</v>
      </c>
    </row>
    <row r="20" spans="1:10" ht="12.75">
      <c r="A20" s="1" t="s">
        <v>27</v>
      </c>
      <c r="B20" s="47"/>
      <c r="C20" s="47">
        <v>66007</v>
      </c>
      <c r="D20" s="47">
        <v>66007</v>
      </c>
      <c r="E20" s="52"/>
      <c r="F20" s="44">
        <v>0</v>
      </c>
      <c r="G20" s="44">
        <v>32.39989004839834</v>
      </c>
      <c r="H20" s="44">
        <v>11.234908947315567</v>
      </c>
      <c r="I20" s="44">
        <v>8.146332359434929</v>
      </c>
      <c r="J20" s="44">
        <v>10.10898346962205</v>
      </c>
    </row>
    <row r="21" spans="1:10" s="48" customFormat="1" ht="12.75">
      <c r="A21" s="1" t="s">
        <v>1</v>
      </c>
      <c r="B21" s="47">
        <v>383791</v>
      </c>
      <c r="C21" s="47">
        <v>203726</v>
      </c>
      <c r="D21" s="47">
        <v>587517</v>
      </c>
      <c r="E21" s="52"/>
      <c r="F21" s="44">
        <v>100</v>
      </c>
      <c r="G21" s="44">
        <v>100</v>
      </c>
      <c r="H21" s="44">
        <v>100</v>
      </c>
      <c r="I21" s="44">
        <v>100</v>
      </c>
      <c r="J21" s="44">
        <v>100</v>
      </c>
    </row>
    <row r="22" spans="1:10" ht="12.75" customHeight="1">
      <c r="A22" s="295" t="s">
        <v>26</v>
      </c>
      <c r="B22" s="296"/>
      <c r="C22" s="296"/>
      <c r="D22" s="296"/>
      <c r="E22" s="296"/>
      <c r="F22" s="296"/>
      <c r="G22" s="296"/>
      <c r="H22" s="296"/>
      <c r="I22" s="296"/>
      <c r="J22" s="296"/>
    </row>
  </sheetData>
  <sheetProtection/>
  <mergeCells count="6">
    <mergeCell ref="A22:J22"/>
    <mergeCell ref="A1:J1"/>
    <mergeCell ref="A2:A3"/>
    <mergeCell ref="B2:D2"/>
    <mergeCell ref="F2:J2"/>
    <mergeCell ref="A4:J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24.8515625" style="56" customWidth="1"/>
    <col min="2" max="4" width="8.421875" style="56" customWidth="1"/>
    <col min="5" max="5" width="0.5625" style="56" customWidth="1"/>
    <col min="6" max="7" width="6.8515625" style="56" customWidth="1"/>
    <col min="8" max="8" width="7.140625" style="56" customWidth="1"/>
    <col min="9" max="10" width="6.8515625" style="56" customWidth="1"/>
    <col min="11" max="16384" width="9.140625" style="56" customWidth="1"/>
  </cols>
  <sheetData>
    <row r="1" spans="1:10" s="75" customFormat="1" ht="25.5" customHeight="1">
      <c r="A1" s="304" t="s">
        <v>297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74" customFormat="1" ht="15" customHeight="1">
      <c r="A2" s="306" t="s">
        <v>39</v>
      </c>
      <c r="B2" s="308" t="s">
        <v>18</v>
      </c>
      <c r="C2" s="308"/>
      <c r="D2" s="308"/>
      <c r="E2" s="37"/>
      <c r="F2" s="308" t="s">
        <v>24</v>
      </c>
      <c r="G2" s="308"/>
      <c r="H2" s="308"/>
      <c r="I2" s="308"/>
      <c r="J2" s="308"/>
    </row>
    <row r="3" spans="1:10" ht="26.25" customHeight="1">
      <c r="A3" s="307"/>
      <c r="B3" s="34" t="s">
        <v>16</v>
      </c>
      <c r="C3" s="34" t="s">
        <v>15</v>
      </c>
      <c r="D3" s="34" t="s">
        <v>14</v>
      </c>
      <c r="E3" s="73"/>
      <c r="F3" s="34" t="s">
        <v>16</v>
      </c>
      <c r="G3" s="34" t="s">
        <v>15</v>
      </c>
      <c r="H3" s="34" t="s">
        <v>14</v>
      </c>
      <c r="I3" s="73" t="s">
        <v>38</v>
      </c>
      <c r="J3" s="73" t="s">
        <v>12</v>
      </c>
    </row>
    <row r="4" spans="1:10" ht="15.75" customHeight="1">
      <c r="A4" s="309">
        <v>2008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>
      <c r="A5" s="65" t="s">
        <v>37</v>
      </c>
      <c r="B5" s="57">
        <v>100.39</v>
      </c>
      <c r="C5" s="57">
        <v>25.54</v>
      </c>
      <c r="D5" s="57">
        <v>125.93</v>
      </c>
      <c r="F5" s="64">
        <v>25.52309765336995</v>
      </c>
      <c r="G5" s="64">
        <v>20.170589164428996</v>
      </c>
      <c r="H5" s="64">
        <v>24.219636503509953</v>
      </c>
      <c r="I5" s="63">
        <v>16.270185389176646</v>
      </c>
      <c r="J5" s="63">
        <v>17.51434677934457</v>
      </c>
    </row>
    <row r="6" spans="1:10" ht="12.75">
      <c r="A6" s="65" t="s">
        <v>36</v>
      </c>
      <c r="B6" s="57">
        <v>169.2</v>
      </c>
      <c r="C6" s="57">
        <v>39.01</v>
      </c>
      <c r="D6" s="57">
        <v>208.21</v>
      </c>
      <c r="F6" s="64">
        <v>43.017313706048355</v>
      </c>
      <c r="G6" s="64">
        <v>30.80871900173748</v>
      </c>
      <c r="H6" s="64">
        <v>40.04423502259832</v>
      </c>
      <c r="I6" s="63">
        <v>61.12987098057528</v>
      </c>
      <c r="J6" s="63">
        <v>41.49842775020881</v>
      </c>
    </row>
    <row r="7" spans="1:17" ht="12.75">
      <c r="A7" s="65" t="s">
        <v>35</v>
      </c>
      <c r="B7" s="57">
        <v>123.74</v>
      </c>
      <c r="C7" s="57">
        <v>62.07</v>
      </c>
      <c r="D7" s="57">
        <v>185.81</v>
      </c>
      <c r="F7" s="64">
        <v>31.4595886405817</v>
      </c>
      <c r="G7" s="64">
        <v>49.02069183383352</v>
      </c>
      <c r="H7" s="64">
        <v>35.73612847389172</v>
      </c>
      <c r="I7" s="63">
        <v>22.599943630248077</v>
      </c>
      <c r="J7" s="63">
        <v>40.98722547044662</v>
      </c>
      <c r="L7" s="72"/>
      <c r="M7" s="72"/>
      <c r="N7" s="72"/>
      <c r="O7" s="72"/>
      <c r="P7" s="72"/>
      <c r="Q7" s="72"/>
    </row>
    <row r="8" spans="1:17" s="66" customFormat="1" ht="12.75">
      <c r="A8" s="71" t="s">
        <v>1</v>
      </c>
      <c r="B8" s="70">
        <v>393.33</v>
      </c>
      <c r="C8" s="70">
        <v>126.62</v>
      </c>
      <c r="D8" s="70">
        <v>519.95</v>
      </c>
      <c r="E8" s="69"/>
      <c r="F8" s="68">
        <v>100</v>
      </c>
      <c r="G8" s="68">
        <v>100</v>
      </c>
      <c r="H8" s="68">
        <v>100</v>
      </c>
      <c r="I8" s="67">
        <v>100</v>
      </c>
      <c r="J8" s="67">
        <v>100</v>
      </c>
      <c r="L8" s="69"/>
      <c r="M8" s="69"/>
      <c r="N8" s="69"/>
      <c r="O8" s="69"/>
      <c r="P8" s="69"/>
      <c r="Q8" s="69"/>
    </row>
    <row r="9" spans="1:17" ht="15.75" customHeight="1">
      <c r="A9" s="302">
        <v>2009</v>
      </c>
      <c r="B9" s="302"/>
      <c r="C9" s="302"/>
      <c r="D9" s="302"/>
      <c r="E9" s="302"/>
      <c r="F9" s="302"/>
      <c r="G9" s="302"/>
      <c r="H9" s="302"/>
      <c r="I9" s="302"/>
      <c r="J9" s="302"/>
      <c r="L9" s="72"/>
      <c r="M9" s="72"/>
      <c r="N9" s="72"/>
      <c r="O9" s="72"/>
      <c r="P9" s="72"/>
      <c r="Q9" s="72"/>
    </row>
    <row r="10" spans="1:17" ht="12.75">
      <c r="A10" s="65" t="s">
        <v>37</v>
      </c>
      <c r="B10" s="57">
        <v>110.8</v>
      </c>
      <c r="C10" s="57">
        <v>28.1</v>
      </c>
      <c r="D10" s="57">
        <v>138.9</v>
      </c>
      <c r="F10" s="64">
        <v>26.860606060606063</v>
      </c>
      <c r="G10" s="64">
        <v>22.266244057052297</v>
      </c>
      <c r="H10" s="64">
        <v>25.784295526266938</v>
      </c>
      <c r="I10" s="63">
        <v>15.125611336370856</v>
      </c>
      <c r="J10" s="63">
        <v>16.366880493924914</v>
      </c>
      <c r="L10" s="72"/>
      <c r="M10" s="72"/>
      <c r="N10" s="72"/>
      <c r="O10" s="72"/>
      <c r="P10" s="72"/>
      <c r="Q10" s="72"/>
    </row>
    <row r="11" spans="1:17" ht="12.75">
      <c r="A11" s="65" t="s">
        <v>36</v>
      </c>
      <c r="B11" s="57">
        <v>167.1</v>
      </c>
      <c r="C11" s="57">
        <v>27.7</v>
      </c>
      <c r="D11" s="57">
        <v>194.8</v>
      </c>
      <c r="F11" s="64">
        <v>40.50909090909091</v>
      </c>
      <c r="G11" s="64">
        <v>21.94928684627575</v>
      </c>
      <c r="H11" s="64">
        <v>36.161128643029514</v>
      </c>
      <c r="I11" s="63">
        <v>61.22838551463726</v>
      </c>
      <c r="J11" s="63">
        <v>38.19063618513625</v>
      </c>
      <c r="L11" s="72"/>
      <c r="M11" s="72"/>
      <c r="N11" s="72"/>
      <c r="O11" s="72"/>
      <c r="P11" s="72"/>
      <c r="Q11" s="72"/>
    </row>
    <row r="12" spans="1:17" ht="12.75">
      <c r="A12" s="65" t="s">
        <v>35</v>
      </c>
      <c r="B12" s="57">
        <v>134.6</v>
      </c>
      <c r="C12" s="57">
        <v>70.4</v>
      </c>
      <c r="D12" s="57">
        <v>205</v>
      </c>
      <c r="F12" s="64">
        <v>32.63030303030303</v>
      </c>
      <c r="G12" s="64">
        <v>55.78446909667195</v>
      </c>
      <c r="H12" s="64">
        <v>38.05457583070354</v>
      </c>
      <c r="I12" s="63">
        <v>23.64600314899191</v>
      </c>
      <c r="J12" s="63">
        <v>45.442483320938834</v>
      </c>
      <c r="L12" s="72"/>
      <c r="M12" s="72"/>
      <c r="N12" s="72"/>
      <c r="O12" s="72"/>
      <c r="P12" s="72"/>
      <c r="Q12" s="72"/>
    </row>
    <row r="13" spans="1:17" s="66" customFormat="1" ht="12.75">
      <c r="A13" s="71" t="s">
        <v>1</v>
      </c>
      <c r="B13" s="70">
        <v>412.5</v>
      </c>
      <c r="C13" s="70">
        <v>126.2</v>
      </c>
      <c r="D13" s="70">
        <v>538.7</v>
      </c>
      <c r="E13" s="69"/>
      <c r="F13" s="105">
        <v>100</v>
      </c>
      <c r="G13" s="105">
        <v>100</v>
      </c>
      <c r="H13" s="105">
        <v>100</v>
      </c>
      <c r="I13" s="67">
        <v>100</v>
      </c>
      <c r="J13" s="67">
        <v>100</v>
      </c>
      <c r="L13" s="69"/>
      <c r="M13" s="69"/>
      <c r="N13" s="69"/>
      <c r="O13" s="69"/>
      <c r="P13" s="69"/>
      <c r="Q13" s="69"/>
    </row>
    <row r="14" spans="1:10" s="6" customFormat="1" ht="12.75" customHeight="1">
      <c r="A14" s="302">
        <v>2010</v>
      </c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9" ht="15">
      <c r="A15" s="65" t="s">
        <v>37</v>
      </c>
      <c r="B15" s="57">
        <v>114.4</v>
      </c>
      <c r="C15" s="57">
        <v>23.1</v>
      </c>
      <c r="D15" s="57">
        <f>SUM(B15:C15)</f>
        <v>137.5</v>
      </c>
      <c r="F15" s="64">
        <v>26.7</v>
      </c>
      <c r="G15" s="64">
        <v>21.1</v>
      </c>
      <c r="H15" s="64">
        <v>25.5</v>
      </c>
      <c r="I15" s="63">
        <v>15.2</v>
      </c>
      <c r="J15" s="63">
        <v>16.7</v>
      </c>
      <c r="L15" s="200"/>
      <c r="M15" s="70"/>
      <c r="N15" s="208"/>
      <c r="O15" s="202"/>
      <c r="P15" s="201"/>
      <c r="Q15" s="201"/>
      <c r="R15" s="203"/>
      <c r="S15" s="72"/>
    </row>
    <row r="16" spans="1:19" ht="15">
      <c r="A16" s="65" t="s">
        <v>36</v>
      </c>
      <c r="B16" s="57">
        <v>173.4</v>
      </c>
      <c r="C16" s="57">
        <v>17.3</v>
      </c>
      <c r="D16" s="57">
        <f>SUM(B16:C16)</f>
        <v>190.70000000000002</v>
      </c>
      <c r="F16" s="64">
        <v>40.4</v>
      </c>
      <c r="G16" s="64">
        <v>15.8</v>
      </c>
      <c r="H16" s="64">
        <v>35.4</v>
      </c>
      <c r="I16" s="63">
        <v>61.1</v>
      </c>
      <c r="J16" s="63">
        <v>37.4</v>
      </c>
      <c r="L16" s="204"/>
      <c r="M16" s="70"/>
      <c r="N16" s="208"/>
      <c r="O16" s="202"/>
      <c r="P16" s="201"/>
      <c r="Q16" s="201"/>
      <c r="R16" s="203"/>
      <c r="S16" s="72"/>
    </row>
    <row r="17" spans="1:19" ht="15">
      <c r="A17" s="65" t="s">
        <v>35</v>
      </c>
      <c r="B17" s="57">
        <v>141.1</v>
      </c>
      <c r="C17" s="57">
        <v>68.9</v>
      </c>
      <c r="D17" s="57">
        <f>SUM(B17:C17)</f>
        <v>210</v>
      </c>
      <c r="F17" s="64">
        <v>32.9</v>
      </c>
      <c r="G17" s="64">
        <v>63</v>
      </c>
      <c r="H17" s="64">
        <v>39</v>
      </c>
      <c r="I17" s="63">
        <v>23.7</v>
      </c>
      <c r="J17" s="63">
        <v>45.8</v>
      </c>
      <c r="L17" s="204"/>
      <c r="M17" s="70"/>
      <c r="N17" s="208"/>
      <c r="O17" s="202"/>
      <c r="P17" s="205"/>
      <c r="Q17" s="205"/>
      <c r="R17" s="206"/>
      <c r="S17" s="72"/>
    </row>
    <row r="18" spans="1:18" ht="12.75">
      <c r="A18" s="62" t="s">
        <v>1</v>
      </c>
      <c r="B18" s="61">
        <f>SUM(B15:B17)</f>
        <v>428.9</v>
      </c>
      <c r="C18" s="61">
        <f>SUM(C15:C17)</f>
        <v>109.30000000000001</v>
      </c>
      <c r="D18" s="61">
        <f>SUM(B18:C18)</f>
        <v>538.2</v>
      </c>
      <c r="E18" s="60"/>
      <c r="F18" s="59">
        <f>SUM(F15:F17)</f>
        <v>100</v>
      </c>
      <c r="G18" s="59">
        <v>100</v>
      </c>
      <c r="H18" s="59">
        <v>100</v>
      </c>
      <c r="I18" s="58">
        <f>SUM(I15:I17)</f>
        <v>100</v>
      </c>
      <c r="J18" s="58">
        <v>100</v>
      </c>
      <c r="L18" s="72"/>
      <c r="M18" s="72"/>
      <c r="N18" s="72"/>
      <c r="O18" s="72"/>
      <c r="P18" s="72"/>
      <c r="Q18" s="72"/>
      <c r="R18" s="72"/>
    </row>
    <row r="19" spans="1:10" ht="12.75">
      <c r="A19" s="303" t="s">
        <v>34</v>
      </c>
      <c r="B19" s="303"/>
      <c r="C19" s="303"/>
      <c r="D19" s="303"/>
      <c r="E19" s="303"/>
      <c r="F19" s="303"/>
      <c r="G19" s="303"/>
      <c r="H19" s="303"/>
      <c r="I19" s="303"/>
      <c r="J19" s="303"/>
    </row>
    <row r="23" spans="7:9" ht="12.75">
      <c r="G23" s="57"/>
      <c r="H23" s="70"/>
      <c r="I23" s="207"/>
    </row>
    <row r="24" spans="7:9" ht="12.75">
      <c r="G24" s="57"/>
      <c r="H24" s="70"/>
      <c r="I24" s="207"/>
    </row>
    <row r="25" spans="3:9" ht="12.75">
      <c r="C25" s="57"/>
      <c r="G25" s="57"/>
      <c r="H25" s="70"/>
      <c r="I25" s="207"/>
    </row>
  </sheetData>
  <sheetProtection/>
  <mergeCells count="8">
    <mergeCell ref="A14:J14"/>
    <mergeCell ref="A19:J19"/>
    <mergeCell ref="A1:J1"/>
    <mergeCell ref="A2:A3"/>
    <mergeCell ref="B2:D2"/>
    <mergeCell ref="F2:J2"/>
    <mergeCell ref="A4:J4"/>
    <mergeCell ref="A9:J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6.28125" style="76" customWidth="1"/>
    <col min="2" max="2" width="10.140625" style="56" customWidth="1"/>
    <col min="3" max="4" width="11.140625" style="56" customWidth="1"/>
    <col min="5" max="5" width="0.5625" style="56" customWidth="1"/>
    <col min="6" max="6" width="11.140625" style="56" customWidth="1"/>
    <col min="7" max="7" width="9.140625" style="56" customWidth="1"/>
    <col min="8" max="8" width="9.00390625" style="56" customWidth="1"/>
    <col min="9" max="16384" width="9.140625" style="56" customWidth="1"/>
  </cols>
  <sheetData>
    <row r="1" spans="1:8" s="38" customFormat="1" ht="25.5" customHeight="1">
      <c r="A1" s="290" t="s">
        <v>299</v>
      </c>
      <c r="B1" s="290"/>
      <c r="C1" s="290"/>
      <c r="D1" s="290"/>
      <c r="E1" s="290"/>
      <c r="F1" s="290"/>
      <c r="G1" s="290"/>
      <c r="H1" s="290"/>
    </row>
    <row r="2" spans="1:8" ht="12.75">
      <c r="A2" s="313" t="s">
        <v>55</v>
      </c>
      <c r="B2" s="315" t="s">
        <v>14</v>
      </c>
      <c r="C2" s="315"/>
      <c r="D2" s="315"/>
      <c r="E2" s="101"/>
      <c r="F2" s="315" t="s">
        <v>54</v>
      </c>
      <c r="G2" s="315"/>
      <c r="H2" s="315"/>
    </row>
    <row r="3" spans="1:8" ht="27.75" customHeight="1">
      <c r="A3" s="314"/>
      <c r="B3" s="73" t="s">
        <v>53</v>
      </c>
      <c r="C3" s="73" t="s">
        <v>52</v>
      </c>
      <c r="D3" s="73" t="s">
        <v>1</v>
      </c>
      <c r="E3" s="100"/>
      <c r="F3" s="73" t="s">
        <v>14</v>
      </c>
      <c r="G3" s="73" t="s">
        <v>51</v>
      </c>
      <c r="H3" s="73" t="s">
        <v>12</v>
      </c>
    </row>
    <row r="4" spans="1:8" s="98" customFormat="1" ht="15.75" customHeight="1">
      <c r="A4" s="310">
        <v>2008</v>
      </c>
      <c r="B4" s="310"/>
      <c r="C4" s="310"/>
      <c r="D4" s="310"/>
      <c r="E4" s="310"/>
      <c r="F4" s="310"/>
      <c r="G4" s="310"/>
      <c r="H4" s="310"/>
    </row>
    <row r="5" spans="1:8" s="66" customFormat="1" ht="12.75">
      <c r="A5" s="86" t="s">
        <v>48</v>
      </c>
      <c r="B5" s="95">
        <v>1203.3</v>
      </c>
      <c r="C5" s="96">
        <v>295.6</v>
      </c>
      <c r="D5" s="95">
        <v>1499</v>
      </c>
      <c r="E5" s="94"/>
      <c r="F5" s="93">
        <v>100</v>
      </c>
      <c r="G5" s="93">
        <v>100</v>
      </c>
      <c r="H5" s="93">
        <v>100</v>
      </c>
    </row>
    <row r="6" spans="1:8" ht="12.75">
      <c r="A6" s="82" t="s">
        <v>45</v>
      </c>
      <c r="B6" s="90">
        <v>207.6</v>
      </c>
      <c r="C6" s="90" t="s">
        <v>49</v>
      </c>
      <c r="D6" s="90">
        <v>207.6</v>
      </c>
      <c r="E6" s="92"/>
      <c r="F6" s="91">
        <v>13.849232821881255</v>
      </c>
      <c r="G6" s="91">
        <v>4.880572013254475</v>
      </c>
      <c r="H6" s="91">
        <v>14.798533260468474</v>
      </c>
    </row>
    <row r="7" spans="1:8" ht="12.75">
      <c r="A7" s="82" t="s">
        <v>44</v>
      </c>
      <c r="B7" s="90">
        <v>710.1</v>
      </c>
      <c r="C7" s="90">
        <v>295.6</v>
      </c>
      <c r="D7" s="97">
        <v>1005.7</v>
      </c>
      <c r="E7" s="92"/>
      <c r="F7" s="91">
        <v>67.0913942628419</v>
      </c>
      <c r="G7" s="91">
        <v>90.89338722975528</v>
      </c>
      <c r="H7" s="91">
        <v>81.88785997914327</v>
      </c>
    </row>
    <row r="8" spans="1:8" ht="12.75">
      <c r="A8" s="82" t="s">
        <v>43</v>
      </c>
      <c r="B8" s="90" t="s">
        <v>49</v>
      </c>
      <c r="C8" s="90" t="s">
        <v>49</v>
      </c>
      <c r="D8" s="90" t="s">
        <v>49</v>
      </c>
      <c r="E8" s="92"/>
      <c r="F8" s="91" t="s">
        <v>2</v>
      </c>
      <c r="G8" s="91" t="s">
        <v>2</v>
      </c>
      <c r="H8" s="91">
        <v>1.7297988027434625</v>
      </c>
    </row>
    <row r="9" spans="1:8" ht="12.75">
      <c r="A9" s="82" t="s">
        <v>42</v>
      </c>
      <c r="B9" s="90">
        <v>283.8</v>
      </c>
      <c r="C9" s="90" t="s">
        <v>49</v>
      </c>
      <c r="D9" s="90">
        <v>283.8</v>
      </c>
      <c r="E9" s="92"/>
      <c r="F9" s="91">
        <v>18.932621747831888</v>
      </c>
      <c r="G9" s="91">
        <v>4.170087485815584</v>
      </c>
      <c r="H9" s="91">
        <v>1.5232996249799455</v>
      </c>
    </row>
    <row r="10" spans="1:8" ht="12.75">
      <c r="A10" s="82" t="s">
        <v>41</v>
      </c>
      <c r="B10" s="90">
        <v>1.9</v>
      </c>
      <c r="C10" s="90" t="s">
        <v>49</v>
      </c>
      <c r="D10" s="90">
        <v>1.9</v>
      </c>
      <c r="E10" s="92"/>
      <c r="F10" s="91">
        <v>0.12675116744496331</v>
      </c>
      <c r="G10" s="91">
        <v>0.055953271174652645</v>
      </c>
      <c r="H10" s="91">
        <v>0.06047699743301782</v>
      </c>
    </row>
    <row r="11" spans="1:8" s="99" customFormat="1" ht="25.5">
      <c r="A11" s="85" t="s">
        <v>47</v>
      </c>
      <c r="B11" s="96">
        <v>27.6</v>
      </c>
      <c r="C11" s="96">
        <v>11.6</v>
      </c>
      <c r="D11" s="96">
        <v>39.3</v>
      </c>
      <c r="E11" s="94"/>
      <c r="F11" s="93"/>
      <c r="G11" s="93"/>
      <c r="H11" s="93"/>
    </row>
    <row r="12" spans="1:8" s="66" customFormat="1" ht="12.75">
      <c r="A12" s="85" t="s">
        <v>46</v>
      </c>
      <c r="B12" s="95">
        <v>1175.7</v>
      </c>
      <c r="C12" s="96">
        <v>284</v>
      </c>
      <c r="D12" s="95">
        <v>1459.7</v>
      </c>
      <c r="E12" s="94"/>
      <c r="F12" s="93">
        <v>100</v>
      </c>
      <c r="G12" s="93">
        <v>100</v>
      </c>
      <c r="H12" s="93">
        <v>100</v>
      </c>
    </row>
    <row r="13" spans="1:8" ht="12.75">
      <c r="A13" s="82" t="s">
        <v>45</v>
      </c>
      <c r="B13" s="90">
        <v>206</v>
      </c>
      <c r="C13" s="90" t="s">
        <v>49</v>
      </c>
      <c r="D13" s="90">
        <v>206</v>
      </c>
      <c r="E13" s="92"/>
      <c r="F13" s="91">
        <v>14.112488867575529</v>
      </c>
      <c r="G13" s="91">
        <v>5.053863205283485</v>
      </c>
      <c r="H13" s="91">
        <v>15.199607899968898</v>
      </c>
    </row>
    <row r="14" spans="1:8" ht="12.75">
      <c r="A14" s="82" t="s">
        <v>44</v>
      </c>
      <c r="B14" s="90">
        <v>684.4</v>
      </c>
      <c r="C14" s="90">
        <v>284</v>
      </c>
      <c r="D14" s="90">
        <v>968.4</v>
      </c>
      <c r="E14" s="92"/>
      <c r="F14" s="91">
        <v>66.34239912310748</v>
      </c>
      <c r="G14" s="91">
        <v>90.52181265568228</v>
      </c>
      <c r="H14" s="91">
        <v>81.46467598826956</v>
      </c>
    </row>
    <row r="15" spans="1:8" ht="12.75">
      <c r="A15" s="82" t="s">
        <v>43</v>
      </c>
      <c r="B15" s="90" t="s">
        <v>49</v>
      </c>
      <c r="C15" s="90" t="s">
        <v>49</v>
      </c>
      <c r="D15" s="90" t="s">
        <v>49</v>
      </c>
      <c r="E15" s="92"/>
      <c r="F15" s="91" t="s">
        <v>2</v>
      </c>
      <c r="G15" s="91" t="s">
        <v>2</v>
      </c>
      <c r="H15" s="91">
        <v>1.6926736890783536</v>
      </c>
    </row>
    <row r="16" spans="1:8" ht="12.75">
      <c r="A16" s="82" t="s">
        <v>42</v>
      </c>
      <c r="B16" s="90">
        <v>283.4</v>
      </c>
      <c r="C16" s="90" t="s">
        <v>49</v>
      </c>
      <c r="D16" s="90">
        <v>283.4</v>
      </c>
      <c r="E16" s="92"/>
      <c r="F16" s="91">
        <v>19.414948277043226</v>
      </c>
      <c r="G16" s="91">
        <v>4.365456249000205</v>
      </c>
      <c r="H16" s="91">
        <v>1.5802543113906036</v>
      </c>
    </row>
    <row r="17" spans="1:8" ht="12.75">
      <c r="A17" s="82" t="s">
        <v>41</v>
      </c>
      <c r="B17" s="90">
        <v>1.9</v>
      </c>
      <c r="C17" s="90" t="s">
        <v>49</v>
      </c>
      <c r="D17" s="90">
        <v>1.9</v>
      </c>
      <c r="E17" s="89"/>
      <c r="F17" s="88">
        <v>0.13016373227375488</v>
      </c>
      <c r="G17" s="88">
        <v>0.05859366073264928</v>
      </c>
      <c r="H17" s="88">
        <v>0.06282067774034446</v>
      </c>
    </row>
    <row r="18" spans="1:8" s="98" customFormat="1" ht="15.75" customHeight="1">
      <c r="A18" s="310">
        <v>2009</v>
      </c>
      <c r="B18" s="310"/>
      <c r="C18" s="310"/>
      <c r="D18" s="310"/>
      <c r="E18" s="310"/>
      <c r="F18" s="310"/>
      <c r="G18" s="310"/>
      <c r="H18" s="310"/>
    </row>
    <row r="19" spans="1:8" s="66" customFormat="1" ht="12.75">
      <c r="A19" s="86" t="s">
        <v>48</v>
      </c>
      <c r="B19" s="83">
        <v>1505.7</v>
      </c>
      <c r="C19" s="83">
        <v>440.8</v>
      </c>
      <c r="D19" s="83">
        <v>1946.5</v>
      </c>
      <c r="E19" s="84"/>
      <c r="F19" s="83">
        <v>100</v>
      </c>
      <c r="G19" s="83">
        <v>100</v>
      </c>
      <c r="H19" s="83">
        <v>100</v>
      </c>
    </row>
    <row r="20" spans="1:8" ht="12.75">
      <c r="A20" s="82" t="s">
        <v>45</v>
      </c>
      <c r="B20" s="80">
        <v>369.2</v>
      </c>
      <c r="C20" s="80" t="s">
        <v>2</v>
      </c>
      <c r="D20" s="80">
        <v>369.2</v>
      </c>
      <c r="E20" s="81"/>
      <c r="F20" s="80">
        <v>18.96737734395068</v>
      </c>
      <c r="G20" s="80">
        <v>7.235586241195959</v>
      </c>
      <c r="H20" s="80">
        <v>18.26216154430486</v>
      </c>
    </row>
    <row r="21" spans="1:8" ht="12.75">
      <c r="A21" s="82" t="s">
        <v>44</v>
      </c>
      <c r="B21" s="80">
        <v>708.9</v>
      </c>
      <c r="C21" s="80">
        <v>440.8</v>
      </c>
      <c r="D21" s="80">
        <v>1149.7</v>
      </c>
      <c r="E21" s="81"/>
      <c r="F21" s="80">
        <v>59.06498844079117</v>
      </c>
      <c r="G21" s="80">
        <v>86.67938666101061</v>
      </c>
      <c r="H21" s="80">
        <v>77.445524680864</v>
      </c>
    </row>
    <row r="22" spans="1:8" ht="12.75">
      <c r="A22" s="82" t="s">
        <v>43</v>
      </c>
      <c r="B22" s="80" t="s">
        <v>2</v>
      </c>
      <c r="C22" s="80" t="s">
        <v>2</v>
      </c>
      <c r="D22" s="80">
        <v>0</v>
      </c>
      <c r="E22" s="81"/>
      <c r="F22" s="80">
        <v>0</v>
      </c>
      <c r="G22" s="80">
        <v>0</v>
      </c>
      <c r="H22" s="80">
        <v>1.825372118874378</v>
      </c>
    </row>
    <row r="23" spans="1:8" ht="12.75">
      <c r="A23" s="82" t="s">
        <v>42</v>
      </c>
      <c r="B23" s="80">
        <v>405.9</v>
      </c>
      <c r="C23" s="80" t="s">
        <v>2</v>
      </c>
      <c r="D23" s="80">
        <v>405.9</v>
      </c>
      <c r="E23" s="81"/>
      <c r="F23" s="80">
        <v>20.85281274081685</v>
      </c>
      <c r="G23" s="80">
        <v>5.859760691012016</v>
      </c>
      <c r="H23" s="80">
        <v>2.2358057652070773</v>
      </c>
    </row>
    <row r="24" spans="1:8" ht="12.75">
      <c r="A24" s="82" t="s">
        <v>41</v>
      </c>
      <c r="B24" s="80">
        <v>21.7</v>
      </c>
      <c r="C24" s="80" t="s">
        <v>2</v>
      </c>
      <c r="D24" s="80">
        <v>21.7</v>
      </c>
      <c r="E24" s="81"/>
      <c r="F24" s="80">
        <v>1.114821474441305</v>
      </c>
      <c r="G24" s="80">
        <v>0.2253578298360967</v>
      </c>
      <c r="H24" s="80">
        <v>0.23117006222968225</v>
      </c>
    </row>
    <row r="25" spans="1:8" s="66" customFormat="1" ht="25.5">
      <c r="A25" s="85" t="s">
        <v>47</v>
      </c>
      <c r="B25" s="83">
        <v>39.1</v>
      </c>
      <c r="C25" s="83">
        <v>24.8</v>
      </c>
      <c r="D25" s="83">
        <v>63.9</v>
      </c>
      <c r="E25" s="84"/>
      <c r="F25" s="83"/>
      <c r="G25" s="83"/>
      <c r="H25" s="83"/>
    </row>
    <row r="26" spans="1:8" s="66" customFormat="1" ht="12.75">
      <c r="A26" s="85" t="s">
        <v>46</v>
      </c>
      <c r="B26" s="83">
        <v>1466.6</v>
      </c>
      <c r="C26" s="83">
        <v>415.9</v>
      </c>
      <c r="D26" s="83">
        <v>1882.6</v>
      </c>
      <c r="E26" s="84"/>
      <c r="F26" s="83">
        <v>100</v>
      </c>
      <c r="G26" s="83">
        <v>100</v>
      </c>
      <c r="H26" s="83">
        <v>100</v>
      </c>
    </row>
    <row r="27" spans="1:8" ht="12.75">
      <c r="A27" s="82" t="s">
        <v>45</v>
      </c>
      <c r="B27" s="80">
        <v>366.9</v>
      </c>
      <c r="C27" s="80" t="s">
        <v>2</v>
      </c>
      <c r="D27" s="80">
        <v>366.9</v>
      </c>
      <c r="E27" s="81"/>
      <c r="F27" s="80">
        <v>19.48900456815043</v>
      </c>
      <c r="G27" s="80">
        <v>7.50705728994311</v>
      </c>
      <c r="H27" s="80">
        <v>18.798266711679137</v>
      </c>
    </row>
    <row r="28" spans="1:8" ht="12.75">
      <c r="A28" s="82" t="s">
        <v>44</v>
      </c>
      <c r="B28" s="80">
        <v>675.6</v>
      </c>
      <c r="C28" s="80">
        <v>415.9</v>
      </c>
      <c r="D28" s="80">
        <v>1091.6</v>
      </c>
      <c r="E28" s="81"/>
      <c r="F28" s="80">
        <v>57.98363964729629</v>
      </c>
      <c r="G28" s="80">
        <v>86.16387492458315</v>
      </c>
      <c r="H28" s="80">
        <v>76.86989985674509</v>
      </c>
    </row>
    <row r="29" spans="1:16" ht="12.75">
      <c r="A29" s="82" t="s">
        <v>43</v>
      </c>
      <c r="B29" s="80" t="s">
        <v>2</v>
      </c>
      <c r="C29" s="80" t="s">
        <v>2</v>
      </c>
      <c r="D29" s="80">
        <v>0</v>
      </c>
      <c r="E29" s="81"/>
      <c r="F29" s="80">
        <v>0</v>
      </c>
      <c r="G29" s="80">
        <v>0</v>
      </c>
      <c r="H29" s="80">
        <v>1.7843008701659473</v>
      </c>
      <c r="P29" s="86"/>
    </row>
    <row r="30" spans="1:16" ht="12.75">
      <c r="A30" s="82" t="s">
        <v>42</v>
      </c>
      <c r="B30" s="80">
        <v>402.4</v>
      </c>
      <c r="C30" s="80" t="s">
        <v>2</v>
      </c>
      <c r="D30" s="80">
        <v>402.4</v>
      </c>
      <c r="E30" s="81"/>
      <c r="F30" s="80">
        <v>21.374694571337514</v>
      </c>
      <c r="G30" s="80">
        <v>6.092625791457203</v>
      </c>
      <c r="H30" s="80">
        <v>2.3069126984606942</v>
      </c>
      <c r="P30" s="82"/>
    </row>
    <row r="31" spans="1:16" ht="12.75">
      <c r="A31" s="82" t="s">
        <v>41</v>
      </c>
      <c r="B31" s="80">
        <v>21.7</v>
      </c>
      <c r="C31" s="80" t="s">
        <v>2</v>
      </c>
      <c r="D31" s="80">
        <v>21.7</v>
      </c>
      <c r="E31" s="209"/>
      <c r="F31" s="80">
        <v>1.1526612132157654</v>
      </c>
      <c r="G31" s="80">
        <v>0.23634607434350174</v>
      </c>
      <c r="H31" s="80">
        <v>0.24061986294913013</v>
      </c>
      <c r="P31" s="82"/>
    </row>
    <row r="32" spans="1:8" s="87" customFormat="1" ht="12.75" customHeight="1">
      <c r="A32" s="310">
        <v>2010</v>
      </c>
      <c r="B32" s="310"/>
      <c r="C32" s="310"/>
      <c r="D32" s="310"/>
      <c r="E32" s="310"/>
      <c r="F32" s="310"/>
      <c r="G32" s="310"/>
      <c r="H32" s="310"/>
    </row>
    <row r="33" spans="1:16" ht="12.75">
      <c r="A33" s="86" t="s">
        <v>48</v>
      </c>
      <c r="B33" s="83">
        <v>1759.4</v>
      </c>
      <c r="C33" s="83">
        <v>478.8</v>
      </c>
      <c r="D33" s="83">
        <v>2238.2</v>
      </c>
      <c r="E33" s="84"/>
      <c r="F33" s="83">
        <v>100</v>
      </c>
      <c r="G33" s="83">
        <v>100</v>
      </c>
      <c r="H33" s="83">
        <v>100</v>
      </c>
      <c r="P33" s="82"/>
    </row>
    <row r="34" spans="1:12" ht="12.75">
      <c r="A34" s="82" t="s">
        <v>45</v>
      </c>
      <c r="B34" s="80">
        <v>519.7</v>
      </c>
      <c r="C34" s="80" t="s">
        <v>2</v>
      </c>
      <c r="D34" s="80">
        <v>519.7</v>
      </c>
      <c r="E34" s="81"/>
      <c r="F34" s="80">
        <v>29.5</v>
      </c>
      <c r="G34" s="80">
        <v>6.9</v>
      </c>
      <c r="H34" s="80">
        <v>18.3</v>
      </c>
      <c r="J34" s="80"/>
      <c r="K34" s="80"/>
      <c r="L34" s="207"/>
    </row>
    <row r="35" spans="1:12" ht="12.75">
      <c r="A35" s="82" t="s">
        <v>44</v>
      </c>
      <c r="B35" s="80">
        <v>735.8</v>
      </c>
      <c r="C35" s="80">
        <v>478.8</v>
      </c>
      <c r="D35" s="80">
        <v>1214.6</v>
      </c>
      <c r="E35" s="81"/>
      <c r="F35" s="80">
        <v>41.8</v>
      </c>
      <c r="G35" s="80">
        <v>84.4</v>
      </c>
      <c r="H35" s="80">
        <v>77.4</v>
      </c>
      <c r="J35" s="80"/>
      <c r="K35" s="80"/>
      <c r="L35" s="207"/>
    </row>
    <row r="36" spans="1:12" ht="12.75">
      <c r="A36" s="82" t="s">
        <v>43</v>
      </c>
      <c r="B36" s="80" t="s">
        <v>2</v>
      </c>
      <c r="C36" s="80" t="s">
        <v>2</v>
      </c>
      <c r="D36" s="80">
        <v>0</v>
      </c>
      <c r="E36" s="81"/>
      <c r="F36" s="80">
        <v>0</v>
      </c>
      <c r="G36" s="80">
        <v>0</v>
      </c>
      <c r="H36" s="80">
        <v>1.8</v>
      </c>
      <c r="J36" s="80"/>
      <c r="K36" s="80"/>
      <c r="L36" s="207"/>
    </row>
    <row r="37" spans="1:12" ht="12.75">
      <c r="A37" s="82" t="s">
        <v>42</v>
      </c>
      <c r="B37" s="80">
        <v>458.3</v>
      </c>
      <c r="C37" s="80" t="s">
        <v>2</v>
      </c>
      <c r="D37" s="80">
        <v>458.3</v>
      </c>
      <c r="E37" s="81"/>
      <c r="F37" s="80">
        <v>26</v>
      </c>
      <c r="G37" s="80">
        <v>8</v>
      </c>
      <c r="H37" s="80">
        <v>2.2</v>
      </c>
      <c r="J37" s="80"/>
      <c r="K37" s="80"/>
      <c r="L37" s="207"/>
    </row>
    <row r="38" spans="1:12" ht="12.75">
      <c r="A38" s="82" t="s">
        <v>41</v>
      </c>
      <c r="B38" s="80">
        <v>45.7</v>
      </c>
      <c r="C38" s="80" t="s">
        <v>2</v>
      </c>
      <c r="D38" s="80">
        <v>45.7</v>
      </c>
      <c r="E38" s="81"/>
      <c r="F38" s="80">
        <v>2.63</v>
      </c>
      <c r="G38" s="80">
        <v>0.7</v>
      </c>
      <c r="H38" s="80">
        <v>0.2</v>
      </c>
      <c r="K38" s="80"/>
      <c r="L38" s="207"/>
    </row>
    <row r="39" spans="1:8" ht="25.5">
      <c r="A39" s="85" t="s">
        <v>47</v>
      </c>
      <c r="B39" s="83">
        <v>40.9</v>
      </c>
      <c r="C39" s="83">
        <v>25.9</v>
      </c>
      <c r="D39" s="83">
        <v>66.8</v>
      </c>
      <c r="E39" s="84"/>
      <c r="F39" s="83"/>
      <c r="G39" s="83"/>
      <c r="H39" s="83"/>
    </row>
    <row r="40" spans="1:8" ht="12.75">
      <c r="A40" s="85" t="s">
        <v>46</v>
      </c>
      <c r="B40" s="83">
        <v>1718.5</v>
      </c>
      <c r="C40" s="83">
        <v>452.9</v>
      </c>
      <c r="D40" s="83">
        <v>2171.4</v>
      </c>
      <c r="E40" s="84"/>
      <c r="F40" s="83">
        <v>100</v>
      </c>
      <c r="G40" s="83">
        <v>100</v>
      </c>
      <c r="H40" s="83">
        <v>100</v>
      </c>
    </row>
    <row r="41" spans="1:12" ht="12.75">
      <c r="A41" s="82" t="s">
        <v>45</v>
      </c>
      <c r="B41" s="80">
        <v>516.8</v>
      </c>
      <c r="C41" s="80" t="s">
        <v>2</v>
      </c>
      <c r="D41" s="80">
        <v>516.8</v>
      </c>
      <c r="E41" s="81"/>
      <c r="F41" s="80">
        <v>30.1</v>
      </c>
      <c r="G41" s="80">
        <v>7.1</v>
      </c>
      <c r="H41" s="80">
        <v>18.8</v>
      </c>
      <c r="L41" s="63"/>
    </row>
    <row r="42" spans="1:12" ht="12.75">
      <c r="A42" s="82" t="s">
        <v>44</v>
      </c>
      <c r="B42" s="80">
        <v>702.2</v>
      </c>
      <c r="C42" s="80">
        <v>452.9</v>
      </c>
      <c r="D42" s="80">
        <v>1155.1</v>
      </c>
      <c r="E42" s="81"/>
      <c r="F42" s="80">
        <v>40.9</v>
      </c>
      <c r="G42" s="80">
        <v>83.9</v>
      </c>
      <c r="H42" s="80">
        <v>76.9</v>
      </c>
      <c r="L42" s="63"/>
    </row>
    <row r="43" spans="1:12" ht="12.75">
      <c r="A43" s="82" t="s">
        <v>43</v>
      </c>
      <c r="B43" s="80" t="s">
        <v>2</v>
      </c>
      <c r="C43" s="80" t="s">
        <v>2</v>
      </c>
      <c r="D43" s="80">
        <v>0</v>
      </c>
      <c r="E43" s="81"/>
      <c r="F43" s="80">
        <v>0</v>
      </c>
      <c r="G43" s="80">
        <v>0</v>
      </c>
      <c r="H43" s="80">
        <v>1.8</v>
      </c>
      <c r="L43" s="63"/>
    </row>
    <row r="44" spans="1:12" ht="12.75">
      <c r="A44" s="82" t="s">
        <v>42</v>
      </c>
      <c r="B44" s="80">
        <v>454.4</v>
      </c>
      <c r="C44" s="80" t="s">
        <v>2</v>
      </c>
      <c r="D44" s="80">
        <v>454.4</v>
      </c>
      <c r="E44" s="81"/>
      <c r="F44" s="80">
        <v>26.4</v>
      </c>
      <c r="G44" s="80">
        <v>8.3</v>
      </c>
      <c r="H44" s="80">
        <v>2.3</v>
      </c>
      <c r="L44" s="63"/>
    </row>
    <row r="45" spans="1:12" ht="12.75">
      <c r="A45" s="79" t="s">
        <v>41</v>
      </c>
      <c r="B45" s="77">
        <v>45.2</v>
      </c>
      <c r="C45" s="77" t="s">
        <v>2</v>
      </c>
      <c r="D45" s="77">
        <v>45.2</v>
      </c>
      <c r="E45" s="78"/>
      <c r="F45" s="77">
        <v>2.6</v>
      </c>
      <c r="G45" s="77">
        <v>0.7</v>
      </c>
      <c r="H45" s="77">
        <v>0.2</v>
      </c>
      <c r="L45" s="63"/>
    </row>
    <row r="46" spans="1:8" ht="12.75">
      <c r="A46" s="311" t="s">
        <v>40</v>
      </c>
      <c r="B46" s="312"/>
      <c r="C46" s="312"/>
      <c r="D46" s="312"/>
      <c r="E46" s="312"/>
      <c r="F46" s="312"/>
      <c r="G46" s="312"/>
      <c r="H46" s="312"/>
    </row>
    <row r="48" spans="12:13" ht="12.75">
      <c r="L48" s="66"/>
      <c r="M48" s="64"/>
    </row>
    <row r="49" spans="12:13" ht="12.75">
      <c r="L49" s="66"/>
      <c r="M49" s="64"/>
    </row>
    <row r="50" spans="2:13" ht="12.75">
      <c r="B50" s="92"/>
      <c r="L50" s="66"/>
      <c r="M50" s="64"/>
    </row>
    <row r="51" spans="2:13" ht="12.75">
      <c r="B51" s="92"/>
      <c r="L51" s="66"/>
      <c r="M51" s="64"/>
    </row>
    <row r="52" spans="12:13" ht="12.75">
      <c r="L52" s="66"/>
      <c r="M52" s="64"/>
    </row>
    <row r="53" spans="2:13" ht="12.75">
      <c r="B53" s="66"/>
      <c r="C53" s="66"/>
      <c r="D53" s="66"/>
      <c r="E53" s="66"/>
      <c r="F53" s="66"/>
      <c r="G53" s="66"/>
      <c r="H53" s="66"/>
      <c r="I53" s="66"/>
      <c r="J53" s="66"/>
      <c r="L53" s="66"/>
      <c r="M53" s="64"/>
    </row>
    <row r="54" spans="12:13" ht="12.75">
      <c r="L54" s="66"/>
      <c r="M54" s="64"/>
    </row>
    <row r="55" spans="12:13" ht="12.75">
      <c r="L55" s="66"/>
      <c r="M55" s="64"/>
    </row>
    <row r="56" spans="2:13" ht="12.75">
      <c r="B56" s="92"/>
      <c r="L56" s="66"/>
      <c r="M56" s="64"/>
    </row>
    <row r="57" spans="2:13" ht="12.75">
      <c r="B57" s="92"/>
      <c r="L57" s="66"/>
      <c r="M57" s="64"/>
    </row>
    <row r="58" spans="12:13" ht="12.75">
      <c r="L58" s="66"/>
      <c r="M58" s="64"/>
    </row>
    <row r="59" spans="2:10" ht="12.75">
      <c r="B59" s="66"/>
      <c r="C59" s="66"/>
      <c r="D59" s="66"/>
      <c r="E59" s="66"/>
      <c r="F59" s="66"/>
      <c r="G59" s="66"/>
      <c r="H59" s="66"/>
      <c r="I59" s="66"/>
      <c r="J59" s="66"/>
    </row>
  </sheetData>
  <sheetProtection/>
  <mergeCells count="8">
    <mergeCell ref="A32:H32"/>
    <mergeCell ref="A46:H46"/>
    <mergeCell ref="A1:H1"/>
    <mergeCell ref="A2:A3"/>
    <mergeCell ref="B2:D2"/>
    <mergeCell ref="F2:H2"/>
    <mergeCell ref="A4:H4"/>
    <mergeCell ref="A18:H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140625" style="98" customWidth="1"/>
    <col min="2" max="4" width="8.7109375" style="56" customWidth="1"/>
    <col min="5" max="5" width="0.5625" style="56" customWidth="1"/>
    <col min="6" max="9" width="8.7109375" style="56" customWidth="1"/>
    <col min="10" max="16384" width="9.140625" style="56" customWidth="1"/>
  </cols>
  <sheetData>
    <row r="1" spans="1:10" s="75" customFormat="1" ht="25.5" customHeight="1">
      <c r="A1" s="290" t="s">
        <v>311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s="109" customFormat="1" ht="15.75" customHeight="1">
      <c r="A2" s="319" t="s">
        <v>61</v>
      </c>
      <c r="B2" s="321" t="s">
        <v>18</v>
      </c>
      <c r="C2" s="321"/>
      <c r="D2" s="321"/>
      <c r="E2" s="110"/>
      <c r="F2" s="321" t="s">
        <v>24</v>
      </c>
      <c r="G2" s="321"/>
      <c r="H2" s="321"/>
      <c r="I2" s="321"/>
      <c r="J2" s="321"/>
    </row>
    <row r="3" spans="1:10" ht="25.5">
      <c r="A3" s="320"/>
      <c r="B3" s="34" t="s">
        <v>16</v>
      </c>
      <c r="C3" s="34" t="s">
        <v>15</v>
      </c>
      <c r="D3" s="34" t="s">
        <v>14</v>
      </c>
      <c r="E3" s="73"/>
      <c r="F3" s="34" t="s">
        <v>16</v>
      </c>
      <c r="G3" s="34" t="s">
        <v>15</v>
      </c>
      <c r="H3" s="34" t="s">
        <v>14</v>
      </c>
      <c r="I3" s="34" t="s">
        <v>38</v>
      </c>
      <c r="J3" s="34" t="s">
        <v>12</v>
      </c>
    </row>
    <row r="4" spans="1:10" ht="15" customHeight="1">
      <c r="A4" s="322">
        <v>2008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>
      <c r="A5" s="103" t="s">
        <v>60</v>
      </c>
      <c r="B5" s="102">
        <v>37.9</v>
      </c>
      <c r="C5" s="102">
        <v>41.7</v>
      </c>
      <c r="D5" s="102">
        <v>79.6</v>
      </c>
      <c r="E5" s="64"/>
      <c r="F5" s="64">
        <f aca="true" t="shared" si="0" ref="F5:G9">+B5/B$15*100</f>
        <v>1.9412005736529399</v>
      </c>
      <c r="G5" s="64">
        <f t="shared" si="0"/>
        <v>5.7217343578485185</v>
      </c>
      <c r="H5" s="64">
        <v>2.8391054677747265</v>
      </c>
      <c r="I5" s="64">
        <v>2.340152090154392</v>
      </c>
      <c r="J5" s="64">
        <v>1.8022780642144414</v>
      </c>
    </row>
    <row r="6" spans="1:10" ht="12.75">
      <c r="A6" s="103" t="s">
        <v>59</v>
      </c>
      <c r="B6" s="102">
        <v>1298.9</v>
      </c>
      <c r="C6" s="102">
        <v>313.4</v>
      </c>
      <c r="D6" s="102">
        <v>1612.3</v>
      </c>
      <c r="E6" s="64"/>
      <c r="F6" s="64">
        <f t="shared" si="0"/>
        <v>66.52837533292359</v>
      </c>
      <c r="G6" s="64">
        <f t="shared" si="0"/>
        <v>43.00219538968167</v>
      </c>
      <c r="H6" s="64">
        <v>57.506152584085314</v>
      </c>
      <c r="I6" s="64">
        <v>42.61115722428234</v>
      </c>
      <c r="J6" s="64">
        <v>48.11794740889349</v>
      </c>
    </row>
    <row r="7" spans="1:10" ht="12.75">
      <c r="A7" s="103" t="s">
        <v>58</v>
      </c>
      <c r="B7" s="102">
        <v>381.6</v>
      </c>
      <c r="C7" s="102">
        <v>213.6</v>
      </c>
      <c r="D7" s="102">
        <v>595.1</v>
      </c>
      <c r="E7" s="64"/>
      <c r="F7" s="64">
        <f t="shared" si="0"/>
        <v>19.54517516902274</v>
      </c>
      <c r="G7" s="64">
        <f t="shared" si="0"/>
        <v>29.308452250274424</v>
      </c>
      <c r="H7" s="64">
        <v>21.22552341548668</v>
      </c>
      <c r="I7" s="64">
        <v>27.3486037355615</v>
      </c>
      <c r="J7" s="64">
        <v>28.3396185509233</v>
      </c>
    </row>
    <row r="8" spans="1:10" ht="12.75">
      <c r="A8" s="103" t="s">
        <v>57</v>
      </c>
      <c r="B8" s="102">
        <v>330</v>
      </c>
      <c r="C8" s="102">
        <v>186.7</v>
      </c>
      <c r="D8" s="102">
        <v>516.7</v>
      </c>
      <c r="E8" s="64"/>
      <c r="F8" s="64">
        <f t="shared" si="0"/>
        <v>16.902274124154886</v>
      </c>
      <c r="G8" s="64">
        <f t="shared" si="0"/>
        <v>25.617453347969267</v>
      </c>
      <c r="H8" s="64">
        <v>18.429218532653284</v>
      </c>
      <c r="I8" s="64">
        <v>27.700350036240128</v>
      </c>
      <c r="J8" s="64">
        <v>21.74015597596878</v>
      </c>
    </row>
    <row r="9" spans="1:10" s="69" customFormat="1" ht="12.75">
      <c r="A9" s="107" t="s">
        <v>1</v>
      </c>
      <c r="B9" s="106">
        <v>2048.3</v>
      </c>
      <c r="C9" s="106">
        <v>755.4</v>
      </c>
      <c r="D9" s="106">
        <v>2803.7</v>
      </c>
      <c r="E9" s="105"/>
      <c r="F9" s="105">
        <f t="shared" si="0"/>
        <v>104.91190329850441</v>
      </c>
      <c r="G9" s="105">
        <f t="shared" si="0"/>
        <v>103.64983534577388</v>
      </c>
      <c r="H9" s="105">
        <v>100</v>
      </c>
      <c r="I9" s="105">
        <v>100</v>
      </c>
      <c r="J9" s="105">
        <v>100</v>
      </c>
    </row>
    <row r="10" spans="1:11" ht="15" customHeight="1">
      <c r="A10" s="316">
        <v>2009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108"/>
    </row>
    <row r="11" spans="1:10" ht="12.75">
      <c r="A11" s="103" t="s">
        <v>60</v>
      </c>
      <c r="B11" s="102">
        <v>33.5</v>
      </c>
      <c r="C11" s="102">
        <v>33.5</v>
      </c>
      <c r="D11" s="102">
        <v>67</v>
      </c>
      <c r="E11" s="64"/>
      <c r="F11" s="64">
        <v>1.715836918664208</v>
      </c>
      <c r="G11" s="64">
        <v>4.596597145993414</v>
      </c>
      <c r="H11" s="64">
        <v>2.498881098015814</v>
      </c>
      <c r="I11" s="64">
        <v>2.160434765968847</v>
      </c>
      <c r="J11" s="64">
        <v>1.9122624902565963</v>
      </c>
    </row>
    <row r="12" spans="1:10" ht="12.75">
      <c r="A12" s="103" t="s">
        <v>59</v>
      </c>
      <c r="B12" s="102">
        <v>1199</v>
      </c>
      <c r="C12" s="102">
        <v>292.7</v>
      </c>
      <c r="D12" s="102">
        <v>1491.7</v>
      </c>
      <c r="E12" s="64"/>
      <c r="F12" s="64">
        <v>61.41159598442941</v>
      </c>
      <c r="G12" s="64">
        <v>40.16190998902305</v>
      </c>
      <c r="H12" s="64">
        <v>55.63553632701775</v>
      </c>
      <c r="I12" s="64">
        <v>39.817571791240894</v>
      </c>
      <c r="J12" s="64">
        <v>44.17096538472864</v>
      </c>
    </row>
    <row r="13" spans="1:10" ht="12.75">
      <c r="A13" s="103" t="s">
        <v>58</v>
      </c>
      <c r="B13" s="102">
        <v>386.6</v>
      </c>
      <c r="C13" s="102">
        <v>213.2</v>
      </c>
      <c r="D13" s="102">
        <v>599.9</v>
      </c>
      <c r="E13" s="64"/>
      <c r="F13" s="64">
        <v>19.80127023150994</v>
      </c>
      <c r="G13" s="64">
        <v>29.253567508232713</v>
      </c>
      <c r="H13" s="64">
        <v>22.374310010443086</v>
      </c>
      <c r="I13" s="64">
        <v>29.32590863280901</v>
      </c>
      <c r="J13" s="64">
        <v>30.58861835066641</v>
      </c>
    </row>
    <row r="14" spans="1:10" ht="12.75">
      <c r="A14" s="103" t="s">
        <v>57</v>
      </c>
      <c r="B14" s="102">
        <v>333.3</v>
      </c>
      <c r="C14" s="102">
        <v>189.4</v>
      </c>
      <c r="D14" s="102">
        <v>522.6</v>
      </c>
      <c r="E14" s="64"/>
      <c r="F14" s="64">
        <v>17.071296865396434</v>
      </c>
      <c r="G14" s="64">
        <v>25.987925356750825</v>
      </c>
      <c r="H14" s="64">
        <v>19.49127256452335</v>
      </c>
      <c r="I14" s="64">
        <v>28.695957237807292</v>
      </c>
      <c r="J14" s="64">
        <v>23.328119928395502</v>
      </c>
    </row>
    <row r="15" spans="1:10" s="66" customFormat="1" ht="12.75">
      <c r="A15" s="107" t="s">
        <v>1</v>
      </c>
      <c r="B15" s="106">
        <v>1952.4</v>
      </c>
      <c r="C15" s="106">
        <v>728.8</v>
      </c>
      <c r="D15" s="106">
        <v>2681.2</v>
      </c>
      <c r="E15" s="105"/>
      <c r="F15" s="105">
        <v>100</v>
      </c>
      <c r="G15" s="105">
        <v>100</v>
      </c>
      <c r="H15" s="105">
        <v>100</v>
      </c>
      <c r="I15" s="105">
        <v>100</v>
      </c>
      <c r="J15" s="105">
        <v>100</v>
      </c>
    </row>
    <row r="16" spans="1:10" s="104" customFormat="1" ht="12.75" customHeight="1">
      <c r="A16" s="316">
        <v>2010</v>
      </c>
      <c r="B16" s="316"/>
      <c r="C16" s="316"/>
      <c r="D16" s="316"/>
      <c r="E16" s="316"/>
      <c r="F16" s="316"/>
      <c r="G16" s="316"/>
      <c r="H16" s="316"/>
      <c r="I16" s="316"/>
      <c r="J16" s="316"/>
    </row>
    <row r="17" spans="1:13" ht="12.75">
      <c r="A17" s="103" t="s">
        <v>60</v>
      </c>
      <c r="B17" s="102">
        <v>31.6</v>
      </c>
      <c r="C17" s="102">
        <v>31.5</v>
      </c>
      <c r="D17" s="102">
        <f>SUM(B17:C17)</f>
        <v>63.1</v>
      </c>
      <c r="E17" s="64"/>
      <c r="F17" s="64">
        <v>1.6</v>
      </c>
      <c r="G17" s="64">
        <v>4.7</v>
      </c>
      <c r="H17" s="64">
        <v>2.4</v>
      </c>
      <c r="I17" s="64">
        <v>2.1</v>
      </c>
      <c r="J17" s="64">
        <v>1.8</v>
      </c>
      <c r="K17" s="102"/>
      <c r="M17" s="63"/>
    </row>
    <row r="18" spans="1:13" ht="12.75">
      <c r="A18" s="103" t="s">
        <v>59</v>
      </c>
      <c r="B18" s="102">
        <v>1272.6</v>
      </c>
      <c r="C18" s="102">
        <v>227.3</v>
      </c>
      <c r="D18" s="102">
        <f>SUM(B18:C18)</f>
        <v>1499.8999999999999</v>
      </c>
      <c r="E18" s="64"/>
      <c r="F18" s="64">
        <v>63.4</v>
      </c>
      <c r="G18" s="64">
        <v>34.2</v>
      </c>
      <c r="H18" s="64">
        <v>56.2</v>
      </c>
      <c r="I18" s="64">
        <v>40.4</v>
      </c>
      <c r="J18" s="64">
        <v>44.7</v>
      </c>
      <c r="K18" s="102"/>
      <c r="M18" s="63"/>
    </row>
    <row r="19" spans="1:13" ht="12.75">
      <c r="A19" s="103" t="s">
        <v>58</v>
      </c>
      <c r="B19" s="102">
        <v>367.3</v>
      </c>
      <c r="C19" s="102">
        <v>215.4</v>
      </c>
      <c r="D19" s="102">
        <f>SUM(B19:C19)</f>
        <v>582.7</v>
      </c>
      <c r="E19" s="64"/>
      <c r="F19" s="64">
        <v>18.3</v>
      </c>
      <c r="G19" s="64">
        <v>32.4</v>
      </c>
      <c r="H19" s="64">
        <v>21.8</v>
      </c>
      <c r="I19" s="64">
        <v>29.7</v>
      </c>
      <c r="J19" s="64">
        <v>31.1</v>
      </c>
      <c r="K19" s="102"/>
      <c r="M19" s="63"/>
    </row>
    <row r="20" spans="1:13" ht="12.75">
      <c r="A20" s="103" t="s">
        <v>57</v>
      </c>
      <c r="B20" s="102">
        <v>335.7</v>
      </c>
      <c r="C20" s="102">
        <v>189.6</v>
      </c>
      <c r="D20" s="102">
        <f>SUM(B20:C20)</f>
        <v>525.3</v>
      </c>
      <c r="E20" s="64"/>
      <c r="F20" s="64">
        <v>16.7</v>
      </c>
      <c r="G20" s="64">
        <v>28.6</v>
      </c>
      <c r="H20" s="64">
        <v>19.7</v>
      </c>
      <c r="I20" s="64">
        <v>27.8</v>
      </c>
      <c r="J20" s="64">
        <v>22.4</v>
      </c>
      <c r="K20" s="102"/>
      <c r="M20" s="63"/>
    </row>
    <row r="21" spans="1:11" ht="12.75">
      <c r="A21" s="210" t="s">
        <v>1</v>
      </c>
      <c r="B21" s="106">
        <f>SUM(B17:B20)</f>
        <v>2007.1999999999998</v>
      </c>
      <c r="C21" s="106">
        <f>SUM(C17:C20)</f>
        <v>663.8000000000001</v>
      </c>
      <c r="D21" s="106">
        <f>SUM(B21:C21)</f>
        <v>2671</v>
      </c>
      <c r="E21" s="59"/>
      <c r="F21" s="68">
        <f>SUM(F17:F20)</f>
        <v>100</v>
      </c>
      <c r="G21" s="68">
        <v>100</v>
      </c>
      <c r="H21" s="68">
        <v>100</v>
      </c>
      <c r="I21" s="68">
        <f>SUM(I17:I20)</f>
        <v>100</v>
      </c>
      <c r="J21" s="68">
        <f>SUM(J17:J20)</f>
        <v>100</v>
      </c>
      <c r="K21" s="64"/>
    </row>
    <row r="22" spans="1:10" ht="12.75">
      <c r="A22" s="317" t="s">
        <v>56</v>
      </c>
      <c r="B22" s="318"/>
      <c r="C22" s="318"/>
      <c r="D22" s="318"/>
      <c r="E22" s="318"/>
      <c r="F22" s="318"/>
      <c r="G22" s="318"/>
      <c r="H22" s="318"/>
      <c r="I22" s="318"/>
      <c r="J22" s="318"/>
    </row>
  </sheetData>
  <sheetProtection/>
  <mergeCells count="8">
    <mergeCell ref="A16:J16"/>
    <mergeCell ref="A22:J22"/>
    <mergeCell ref="A1:J1"/>
    <mergeCell ref="A2:A3"/>
    <mergeCell ref="B2:D2"/>
    <mergeCell ref="F2:J2"/>
    <mergeCell ref="A4:J4"/>
    <mergeCell ref="A10:J1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7109375" style="56" customWidth="1"/>
    <col min="2" max="7" width="12.00390625" style="56" customWidth="1"/>
    <col min="8" max="8" width="9.140625" style="56" customWidth="1"/>
    <col min="9" max="9" width="13.00390625" style="56" customWidth="1"/>
    <col min="10" max="13" width="9.140625" style="56" customWidth="1"/>
    <col min="14" max="14" width="14.57421875" style="56" customWidth="1"/>
    <col min="15" max="20" width="9.140625" style="56" customWidth="1"/>
    <col min="21" max="21" width="11.7109375" style="56" customWidth="1"/>
    <col min="22" max="27" width="9.140625" style="56" customWidth="1"/>
    <col min="28" max="28" width="15.8515625" style="56" customWidth="1"/>
    <col min="29" max="16384" width="9.140625" style="56" customWidth="1"/>
  </cols>
  <sheetData>
    <row r="1" spans="1:7" s="3" customFormat="1" ht="25.5" customHeight="1">
      <c r="A1" s="290" t="s">
        <v>298</v>
      </c>
      <c r="B1" s="290"/>
      <c r="C1" s="290"/>
      <c r="D1" s="290"/>
      <c r="E1" s="290"/>
      <c r="F1" s="290"/>
      <c r="G1" s="290"/>
    </row>
    <row r="2" spans="1:7" s="109" customFormat="1" ht="19.5" customHeight="1">
      <c r="A2" s="120" t="s">
        <v>69</v>
      </c>
      <c r="B2" s="119" t="s">
        <v>68</v>
      </c>
      <c r="C2" s="119" t="s">
        <v>67</v>
      </c>
      <c r="D2" s="119" t="s">
        <v>66</v>
      </c>
      <c r="E2" s="119" t="s">
        <v>65</v>
      </c>
      <c r="F2" s="119" t="s">
        <v>64</v>
      </c>
      <c r="G2" s="119" t="s">
        <v>63</v>
      </c>
    </row>
    <row r="3" spans="1:7" ht="12.75">
      <c r="A3" s="116">
        <v>39538</v>
      </c>
      <c r="B3" s="118">
        <v>146581000</v>
      </c>
      <c r="C3" s="118">
        <v>63861000</v>
      </c>
      <c r="D3" s="118">
        <v>77774108</v>
      </c>
      <c r="E3" s="118">
        <v>22057316</v>
      </c>
      <c r="F3" s="118">
        <v>23192444</v>
      </c>
      <c r="G3" s="117">
        <v>2621000</v>
      </c>
    </row>
    <row r="4" spans="1:7" ht="12.75">
      <c r="A4" s="116">
        <v>39629</v>
      </c>
      <c r="B4" s="118">
        <v>101957000</v>
      </c>
      <c r="C4" s="118">
        <v>57954000</v>
      </c>
      <c r="D4" s="118">
        <v>66343399</v>
      </c>
      <c r="E4" s="118">
        <v>20916005</v>
      </c>
      <c r="F4" s="118">
        <v>21079284</v>
      </c>
      <c r="G4" s="117">
        <v>2107000</v>
      </c>
    </row>
    <row r="5" spans="1:7" ht="12.75">
      <c r="A5" s="211">
        <v>39721</v>
      </c>
      <c r="B5" s="212">
        <v>20492000</v>
      </c>
      <c r="C5" s="212">
        <v>20220000</v>
      </c>
      <c r="D5" s="212">
        <v>32015469</v>
      </c>
      <c r="E5" s="212">
        <v>9932802</v>
      </c>
      <c r="F5" s="212">
        <v>14823274</v>
      </c>
      <c r="G5" s="213">
        <v>1430000</v>
      </c>
    </row>
    <row r="6" spans="1:7" ht="12.75">
      <c r="A6" s="211">
        <v>39813</v>
      </c>
      <c r="B6" s="212">
        <v>63968000</v>
      </c>
      <c r="C6" s="212">
        <v>61600000</v>
      </c>
      <c r="D6" s="212">
        <v>66684437</v>
      </c>
      <c r="E6" s="212">
        <v>22057316</v>
      </c>
      <c r="F6" s="212">
        <v>20644263</v>
      </c>
      <c r="G6" s="213" t="s">
        <v>2</v>
      </c>
    </row>
    <row r="7" spans="1:7" ht="12.75">
      <c r="A7" s="211">
        <v>39903</v>
      </c>
      <c r="B7" s="214">
        <v>356438000</v>
      </c>
      <c r="C7" s="214">
        <v>120076000</v>
      </c>
      <c r="D7" s="214">
        <v>82753952</v>
      </c>
      <c r="E7" s="214">
        <v>22273239</v>
      </c>
      <c r="F7" s="214">
        <v>26938721</v>
      </c>
      <c r="G7" s="214">
        <v>1539000</v>
      </c>
    </row>
    <row r="8" spans="1:7" ht="12.75">
      <c r="A8" s="211">
        <v>39994</v>
      </c>
      <c r="B8" s="214">
        <v>410069000</v>
      </c>
      <c r="C8" s="214">
        <v>126120000</v>
      </c>
      <c r="D8" s="214">
        <v>79447858</v>
      </c>
      <c r="E8" s="214">
        <v>21332429</v>
      </c>
      <c r="F8" s="214">
        <v>25896268</v>
      </c>
      <c r="G8" s="214">
        <v>2239000</v>
      </c>
    </row>
    <row r="9" spans="1:7" ht="12.75">
      <c r="A9" s="211">
        <v>40086</v>
      </c>
      <c r="B9" s="214">
        <v>311270000</v>
      </c>
      <c r="C9" s="214">
        <v>87611000</v>
      </c>
      <c r="D9" s="214">
        <v>63562175</v>
      </c>
      <c r="E9" s="214">
        <v>10578597</v>
      </c>
      <c r="F9" s="214">
        <v>20746621</v>
      </c>
      <c r="G9" s="214">
        <v>2621000</v>
      </c>
    </row>
    <row r="10" spans="1:7" ht="12.75">
      <c r="A10" s="211">
        <v>40178</v>
      </c>
      <c r="B10" s="214">
        <v>320854000</v>
      </c>
      <c r="C10" s="214">
        <v>95167000</v>
      </c>
      <c r="D10" s="214">
        <v>77589441</v>
      </c>
      <c r="E10" s="214">
        <v>14040650</v>
      </c>
      <c r="F10" s="214">
        <v>21181642</v>
      </c>
      <c r="G10" s="213" t="s">
        <v>2</v>
      </c>
    </row>
    <row r="11" spans="1:7" ht="12.75">
      <c r="A11" s="211">
        <v>40268</v>
      </c>
      <c r="B11" s="214">
        <v>450340000</v>
      </c>
      <c r="C11" s="214">
        <v>119615000</v>
      </c>
      <c r="D11" s="214">
        <v>82658889</v>
      </c>
      <c r="E11" s="214">
        <v>22026469</v>
      </c>
      <c r="F11" s="214">
        <v>27507332</v>
      </c>
      <c r="G11" s="214">
        <v>1567000</v>
      </c>
    </row>
    <row r="12" spans="1:7" ht="12.75">
      <c r="A12" s="116">
        <v>40359</v>
      </c>
      <c r="B12" s="115">
        <v>437908000</v>
      </c>
      <c r="C12" s="115">
        <v>111214000</v>
      </c>
      <c r="D12" s="115">
        <v>78051726</v>
      </c>
      <c r="E12" s="115">
        <v>21856815</v>
      </c>
      <c r="F12" s="115">
        <v>26591237</v>
      </c>
      <c r="G12" s="115">
        <v>2621000</v>
      </c>
    </row>
    <row r="13" spans="1:7" ht="12.75">
      <c r="A13" s="116">
        <v>40451</v>
      </c>
      <c r="B13" s="115">
        <v>344672000</v>
      </c>
      <c r="C13" s="115">
        <v>86333000</v>
      </c>
      <c r="D13" s="115">
        <v>50435619</v>
      </c>
      <c r="E13" s="115">
        <v>12293127</v>
      </c>
      <c r="F13" s="115">
        <v>20135310</v>
      </c>
      <c r="G13" s="115">
        <v>1339000</v>
      </c>
    </row>
    <row r="14" spans="1:7" ht="12.75">
      <c r="A14" s="114">
        <v>40543</v>
      </c>
      <c r="B14" s="113">
        <v>392040000</v>
      </c>
      <c r="C14" s="113">
        <v>124040000</v>
      </c>
      <c r="D14" s="113">
        <v>82753952</v>
      </c>
      <c r="E14" s="113">
        <v>22057316</v>
      </c>
      <c r="F14" s="113">
        <v>25953800</v>
      </c>
      <c r="G14" s="112" t="s">
        <v>2</v>
      </c>
    </row>
    <row r="15" spans="1:7" s="111" customFormat="1" ht="12.75" customHeight="1">
      <c r="A15" s="323" t="s">
        <v>62</v>
      </c>
      <c r="B15" s="323"/>
      <c r="C15" s="323"/>
      <c r="D15" s="323"/>
      <c r="E15" s="323"/>
      <c r="F15" s="323"/>
      <c r="G15" s="323"/>
    </row>
  </sheetData>
  <sheetProtection/>
  <mergeCells count="2">
    <mergeCell ref="A1:G1"/>
    <mergeCell ref="A15:G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4"/>
  <sheetViews>
    <sheetView zoomScalePageLayoutView="0" workbookViewId="0" topLeftCell="A127">
      <selection activeCell="Q150" sqref="Q150"/>
    </sheetView>
  </sheetViews>
  <sheetFormatPr defaultColWidth="9.140625" defaultRowHeight="15"/>
  <cols>
    <col min="1" max="1" width="15.140625" style="257" customWidth="1"/>
    <col min="2" max="2" width="6.8515625" style="238" customWidth="1"/>
    <col min="3" max="3" width="5.7109375" style="238" customWidth="1"/>
    <col min="4" max="4" width="6.140625" style="238" customWidth="1"/>
    <col min="5" max="5" width="4.7109375" style="238" customWidth="1"/>
    <col min="6" max="6" width="0.42578125" style="238" customWidth="1"/>
    <col min="7" max="7" width="6.8515625" style="238" customWidth="1"/>
    <col min="8" max="8" width="6.28125" style="238" customWidth="1"/>
    <col min="9" max="9" width="0.42578125" style="238" customWidth="1"/>
    <col min="10" max="11" width="6.421875" style="238" customWidth="1"/>
    <col min="12" max="12" width="6.7109375" style="238" customWidth="1"/>
    <col min="13" max="13" width="0.42578125" style="238" customWidth="1"/>
    <col min="14" max="14" width="6.7109375" style="238" customWidth="1"/>
    <col min="15" max="15" width="8.00390625" style="238" customWidth="1"/>
    <col min="16" max="16384" width="9.140625" style="238" customWidth="1"/>
  </cols>
  <sheetData>
    <row r="1" spans="1:15" s="122" customFormat="1" ht="24" customHeight="1">
      <c r="A1" s="324" t="s">
        <v>334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s="122" customFormat="1" ht="27" customHeight="1">
      <c r="A2" s="326" t="s">
        <v>319</v>
      </c>
      <c r="B2" s="325" t="s">
        <v>313</v>
      </c>
      <c r="C2" s="325"/>
      <c r="D2" s="325"/>
      <c r="E2" s="325"/>
      <c r="F2" s="252"/>
      <c r="G2" s="325" t="s">
        <v>326</v>
      </c>
      <c r="H2" s="325"/>
      <c r="I2" s="252"/>
      <c r="J2" s="325" t="s">
        <v>327</v>
      </c>
      <c r="K2" s="325"/>
      <c r="L2" s="325"/>
      <c r="M2" s="252"/>
      <c r="N2" s="325" t="s">
        <v>322</v>
      </c>
      <c r="O2" s="325"/>
    </row>
    <row r="3" spans="1:19" s="251" customFormat="1" ht="52.5" customHeight="1">
      <c r="A3" s="327"/>
      <c r="B3" s="246" t="s">
        <v>325</v>
      </c>
      <c r="C3" s="246" t="s">
        <v>331</v>
      </c>
      <c r="D3" s="247" t="s">
        <v>321</v>
      </c>
      <c r="E3" s="248" t="s">
        <v>343</v>
      </c>
      <c r="F3" s="253"/>
      <c r="G3" s="249" t="s">
        <v>332</v>
      </c>
      <c r="H3" s="248" t="s">
        <v>333</v>
      </c>
      <c r="I3" s="253"/>
      <c r="J3" s="248" t="s">
        <v>328</v>
      </c>
      <c r="K3" s="248" t="s">
        <v>329</v>
      </c>
      <c r="L3" s="248" t="s">
        <v>330</v>
      </c>
      <c r="M3" s="253"/>
      <c r="N3" s="248" t="s">
        <v>323</v>
      </c>
      <c r="O3" s="248" t="s">
        <v>324</v>
      </c>
      <c r="P3" s="250"/>
      <c r="Q3" s="250"/>
      <c r="R3" s="250"/>
      <c r="S3" s="250"/>
    </row>
    <row r="4" spans="1:17" s="242" customFormat="1" ht="12.75" customHeight="1">
      <c r="A4" s="254" t="s">
        <v>206</v>
      </c>
      <c r="B4" s="239">
        <v>1625</v>
      </c>
      <c r="C4" s="239">
        <v>6</v>
      </c>
      <c r="D4" s="239">
        <v>-51</v>
      </c>
      <c r="E4" s="240">
        <v>-86</v>
      </c>
      <c r="F4" s="240"/>
      <c r="G4" s="241">
        <v>188</v>
      </c>
      <c r="H4" s="240">
        <v>1282</v>
      </c>
      <c r="I4" s="240"/>
      <c r="J4" s="240">
        <v>362.95</v>
      </c>
      <c r="K4" s="240">
        <v>49.986000000000004</v>
      </c>
      <c r="L4" s="240">
        <v>363.73</v>
      </c>
      <c r="M4" s="240"/>
      <c r="N4" s="240">
        <v>3376.9359999999997</v>
      </c>
      <c r="O4" s="240">
        <v>3740.6659999999997</v>
      </c>
      <c r="Q4" s="240"/>
    </row>
    <row r="5" spans="1:15" s="245" customFormat="1" ht="12.75" customHeight="1">
      <c r="A5" s="255" t="s">
        <v>205</v>
      </c>
      <c r="B5" s="243">
        <v>2617.5</v>
      </c>
      <c r="C5" s="243">
        <v>29</v>
      </c>
      <c r="D5" s="243">
        <v>-307</v>
      </c>
      <c r="E5" s="244">
        <v>-8</v>
      </c>
      <c r="F5" s="244"/>
      <c r="G5" s="244">
        <v>61</v>
      </c>
      <c r="H5" s="244">
        <v>1221</v>
      </c>
      <c r="I5" s="244"/>
      <c r="J5" s="244">
        <v>412.25</v>
      </c>
      <c r="K5" s="244">
        <v>468.04799999999994</v>
      </c>
      <c r="L5" s="244">
        <v>92.738</v>
      </c>
      <c r="M5" s="244"/>
      <c r="N5" s="244">
        <v>4493.798</v>
      </c>
      <c r="O5" s="244">
        <v>4586.536</v>
      </c>
    </row>
    <row r="6" spans="1:15" s="245" customFormat="1" ht="12.75" customHeight="1">
      <c r="A6" s="256" t="s">
        <v>342</v>
      </c>
      <c r="B6" s="244">
        <v>1517</v>
      </c>
      <c r="C6" s="244">
        <v>27</v>
      </c>
      <c r="D6" s="244">
        <v>-194</v>
      </c>
      <c r="E6" s="244">
        <v>-82</v>
      </c>
      <c r="F6" s="244"/>
      <c r="G6" s="244">
        <v>0</v>
      </c>
      <c r="H6" s="244">
        <v>850</v>
      </c>
      <c r="I6" s="244"/>
      <c r="J6" s="244">
        <v>136</v>
      </c>
      <c r="K6" s="244">
        <v>86.3</v>
      </c>
      <c r="L6" s="244">
        <v>0</v>
      </c>
      <c r="M6" s="244"/>
      <c r="N6" s="244">
        <v>2340.3</v>
      </c>
      <c r="O6" s="244">
        <v>2340.3</v>
      </c>
    </row>
    <row r="7" spans="1:15" s="245" customFormat="1" ht="12.75" customHeight="1">
      <c r="A7" s="256" t="s">
        <v>203</v>
      </c>
      <c r="B7" s="244">
        <v>1825.5</v>
      </c>
      <c r="C7" s="244">
        <v>48</v>
      </c>
      <c r="D7" s="244">
        <v>-776</v>
      </c>
      <c r="E7" s="244">
        <v>-78</v>
      </c>
      <c r="F7" s="244"/>
      <c r="G7" s="244">
        <v>48</v>
      </c>
      <c r="H7" s="244">
        <v>1593</v>
      </c>
      <c r="I7" s="244"/>
      <c r="J7" s="244">
        <v>85</v>
      </c>
      <c r="K7" s="244">
        <v>74.149</v>
      </c>
      <c r="L7" s="244">
        <v>21.45</v>
      </c>
      <c r="M7" s="244"/>
      <c r="N7" s="244">
        <v>2819.649</v>
      </c>
      <c r="O7" s="244">
        <v>2841.0989999999997</v>
      </c>
    </row>
    <row r="8" spans="1:15" s="245" customFormat="1" ht="12.75" customHeight="1">
      <c r="A8" s="256" t="s">
        <v>202</v>
      </c>
      <c r="B8" s="244">
        <v>702.5</v>
      </c>
      <c r="C8" s="244">
        <v>11</v>
      </c>
      <c r="D8" s="244">
        <v>-82</v>
      </c>
      <c r="E8" s="244">
        <v>-10</v>
      </c>
      <c r="F8" s="244"/>
      <c r="G8" s="244">
        <v>0</v>
      </c>
      <c r="H8" s="244">
        <v>525</v>
      </c>
      <c r="I8" s="244"/>
      <c r="J8" s="244">
        <v>110.5</v>
      </c>
      <c r="K8" s="244">
        <v>6.35</v>
      </c>
      <c r="L8" s="244">
        <v>13.065</v>
      </c>
      <c r="M8" s="244"/>
      <c r="N8" s="244">
        <v>1263.35</v>
      </c>
      <c r="O8" s="244">
        <v>1276.415</v>
      </c>
    </row>
    <row r="9" spans="1:15" s="245" customFormat="1" ht="12.75" customHeight="1">
      <c r="A9" s="256" t="s">
        <v>201</v>
      </c>
      <c r="B9" s="244">
        <v>3905</v>
      </c>
      <c r="C9" s="244">
        <v>22</v>
      </c>
      <c r="D9" s="244">
        <v>-347</v>
      </c>
      <c r="E9" s="244">
        <v>-63</v>
      </c>
      <c r="F9" s="244"/>
      <c r="G9" s="244">
        <v>12</v>
      </c>
      <c r="H9" s="244">
        <v>898</v>
      </c>
      <c r="I9" s="244"/>
      <c r="J9" s="244">
        <v>590.24</v>
      </c>
      <c r="K9" s="244">
        <v>1100.567</v>
      </c>
      <c r="L9" s="244">
        <v>6733.387</v>
      </c>
      <c r="M9" s="244"/>
      <c r="N9" s="244">
        <v>6117.807</v>
      </c>
      <c r="O9" s="244">
        <v>12851.194</v>
      </c>
    </row>
    <row r="10" spans="1:15" s="245" customFormat="1" ht="12.75" customHeight="1">
      <c r="A10" s="256" t="s">
        <v>200</v>
      </c>
      <c r="B10" s="244">
        <v>11985</v>
      </c>
      <c r="C10" s="244">
        <v>140</v>
      </c>
      <c r="D10" s="244">
        <v>-204</v>
      </c>
      <c r="E10" s="244">
        <v>-673</v>
      </c>
      <c r="F10" s="244"/>
      <c r="G10" s="244">
        <v>32</v>
      </c>
      <c r="H10" s="244">
        <v>2798</v>
      </c>
      <c r="I10" s="244"/>
      <c r="J10" s="244">
        <v>1992.23</v>
      </c>
      <c r="K10" s="244">
        <v>1789.575</v>
      </c>
      <c r="L10" s="244">
        <v>11584.974</v>
      </c>
      <c r="M10" s="244"/>
      <c r="N10" s="244">
        <v>17859.805</v>
      </c>
      <c r="O10" s="244">
        <v>29444.779000000002</v>
      </c>
    </row>
    <row r="11" spans="1:15" s="245" customFormat="1" ht="12.75" customHeight="1">
      <c r="A11" s="256" t="s">
        <v>199</v>
      </c>
      <c r="B11" s="244">
        <v>1896</v>
      </c>
      <c r="C11" s="244">
        <v>6</v>
      </c>
      <c r="D11" s="244">
        <v>-506</v>
      </c>
      <c r="E11" s="244">
        <v>54</v>
      </c>
      <c r="F11" s="244"/>
      <c r="G11" s="244">
        <v>12</v>
      </c>
      <c r="H11" s="244">
        <v>785</v>
      </c>
      <c r="I11" s="244"/>
      <c r="J11" s="244">
        <v>154.53</v>
      </c>
      <c r="K11" s="244">
        <v>1188.086</v>
      </c>
      <c r="L11" s="244">
        <v>15315.312</v>
      </c>
      <c r="M11" s="244"/>
      <c r="N11" s="244">
        <v>3589.616</v>
      </c>
      <c r="O11" s="244">
        <v>18904.928</v>
      </c>
    </row>
    <row r="12" spans="1:15" s="245" customFormat="1" ht="12.75" customHeight="1">
      <c r="A12" s="256" t="s">
        <v>198</v>
      </c>
      <c r="B12" s="244">
        <v>1457.5</v>
      </c>
      <c r="C12" s="244">
        <v>28</v>
      </c>
      <c r="D12" s="244">
        <v>-13</v>
      </c>
      <c r="E12" s="244">
        <v>-40</v>
      </c>
      <c r="F12" s="244"/>
      <c r="G12" s="244">
        <v>0</v>
      </c>
      <c r="H12" s="244">
        <v>331</v>
      </c>
      <c r="I12" s="244"/>
      <c r="J12" s="244">
        <v>174.25</v>
      </c>
      <c r="K12" s="244">
        <v>140.6</v>
      </c>
      <c r="L12" s="244">
        <v>107.215</v>
      </c>
      <c r="M12" s="244"/>
      <c r="N12" s="244">
        <v>2078.35</v>
      </c>
      <c r="O12" s="244">
        <v>2185.565</v>
      </c>
    </row>
    <row r="13" spans="1:15" s="245" customFormat="1" ht="12.75" customHeight="1">
      <c r="A13" s="256" t="s">
        <v>197</v>
      </c>
      <c r="B13" s="244">
        <v>2712.5</v>
      </c>
      <c r="C13" s="244">
        <v>54</v>
      </c>
      <c r="D13" s="244">
        <v>-1086</v>
      </c>
      <c r="E13" s="244">
        <v>-46</v>
      </c>
      <c r="F13" s="244"/>
      <c r="G13" s="244">
        <v>0</v>
      </c>
      <c r="H13" s="244">
        <v>112</v>
      </c>
      <c r="I13" s="244"/>
      <c r="J13" s="244">
        <v>388.28</v>
      </c>
      <c r="K13" s="244">
        <v>295.8260000000001</v>
      </c>
      <c r="L13" s="244">
        <v>163.93</v>
      </c>
      <c r="M13" s="244"/>
      <c r="N13" s="244">
        <v>2430.6059999999998</v>
      </c>
      <c r="O13" s="244">
        <v>2594.5359999999996</v>
      </c>
    </row>
    <row r="14" spans="1:15" s="245" customFormat="1" ht="12.75" customHeight="1">
      <c r="A14" s="256" t="s">
        <v>196</v>
      </c>
      <c r="B14" s="244">
        <v>3033</v>
      </c>
      <c r="C14" s="244">
        <v>26</v>
      </c>
      <c r="D14" s="244">
        <v>-79</v>
      </c>
      <c r="E14" s="244">
        <v>-155</v>
      </c>
      <c r="F14" s="244"/>
      <c r="G14" s="244">
        <v>122</v>
      </c>
      <c r="H14" s="244">
        <v>361</v>
      </c>
      <c r="I14" s="244"/>
      <c r="J14" s="244">
        <v>838.44</v>
      </c>
      <c r="K14" s="244">
        <v>1696.68</v>
      </c>
      <c r="L14" s="244">
        <v>1382.375</v>
      </c>
      <c r="M14" s="244"/>
      <c r="N14" s="244">
        <v>5843.12</v>
      </c>
      <c r="O14" s="244">
        <v>7225.495000000001</v>
      </c>
    </row>
    <row r="15" spans="1:15" s="245" customFormat="1" ht="12.75" customHeight="1">
      <c r="A15" s="256" t="s">
        <v>195</v>
      </c>
      <c r="B15" s="244">
        <v>5337</v>
      </c>
      <c r="C15" s="244">
        <v>51</v>
      </c>
      <c r="D15" s="244">
        <v>-1329</v>
      </c>
      <c r="E15" s="244">
        <v>-235</v>
      </c>
      <c r="F15" s="244"/>
      <c r="G15" s="244">
        <v>0</v>
      </c>
      <c r="H15" s="244">
        <v>1098</v>
      </c>
      <c r="I15" s="244"/>
      <c r="J15" s="244">
        <v>542.3</v>
      </c>
      <c r="K15" s="244">
        <v>628.0720000000001</v>
      </c>
      <c r="L15" s="244">
        <v>57.545</v>
      </c>
      <c r="M15" s="244"/>
      <c r="N15" s="244">
        <v>6092.372</v>
      </c>
      <c r="O15" s="244">
        <v>6149.917</v>
      </c>
    </row>
    <row r="16" spans="1:15" s="245" customFormat="1" ht="12.75" customHeight="1">
      <c r="A16" s="256" t="s">
        <v>194</v>
      </c>
      <c r="B16" s="244">
        <v>4198.5</v>
      </c>
      <c r="C16" s="244">
        <v>39</v>
      </c>
      <c r="D16" s="244">
        <v>-1191</v>
      </c>
      <c r="E16" s="244">
        <v>-76</v>
      </c>
      <c r="F16" s="244"/>
      <c r="G16" s="244">
        <v>171</v>
      </c>
      <c r="H16" s="244">
        <v>1478</v>
      </c>
      <c r="I16" s="244"/>
      <c r="J16" s="244">
        <v>485.86</v>
      </c>
      <c r="K16" s="244">
        <v>459.496</v>
      </c>
      <c r="L16" s="244">
        <v>433.71900000000005</v>
      </c>
      <c r="M16" s="244"/>
      <c r="N16" s="244">
        <v>5564.856</v>
      </c>
      <c r="O16" s="244">
        <v>5998.575</v>
      </c>
    </row>
    <row r="17" spans="1:15" s="245" customFormat="1" ht="12.75" customHeight="1">
      <c r="A17" s="256" t="s">
        <v>293</v>
      </c>
      <c r="B17" s="244">
        <v>917</v>
      </c>
      <c r="C17" s="244">
        <v>19</v>
      </c>
      <c r="D17" s="244">
        <v>-163</v>
      </c>
      <c r="E17" s="244">
        <v>-22</v>
      </c>
      <c r="F17" s="244"/>
      <c r="G17" s="244">
        <v>45</v>
      </c>
      <c r="H17" s="244">
        <v>498</v>
      </c>
      <c r="I17" s="244"/>
      <c r="J17" s="244">
        <v>108.46</v>
      </c>
      <c r="K17" s="244">
        <v>98.49</v>
      </c>
      <c r="L17" s="244">
        <v>0</v>
      </c>
      <c r="M17" s="244"/>
      <c r="N17" s="244">
        <v>1500.95</v>
      </c>
      <c r="O17" s="244">
        <v>1500.95</v>
      </c>
    </row>
    <row r="18" spans="1:15" s="245" customFormat="1" ht="12.75" customHeight="1">
      <c r="A18" s="256" t="s">
        <v>192</v>
      </c>
      <c r="B18" s="244">
        <v>2019</v>
      </c>
      <c r="C18" s="244">
        <v>28</v>
      </c>
      <c r="D18" s="244">
        <v>-151</v>
      </c>
      <c r="E18" s="244">
        <v>-40</v>
      </c>
      <c r="F18" s="244"/>
      <c r="G18" s="244">
        <v>125</v>
      </c>
      <c r="H18" s="244">
        <v>1415</v>
      </c>
      <c r="I18" s="244"/>
      <c r="J18" s="244">
        <v>514.25</v>
      </c>
      <c r="K18" s="244">
        <v>44.272000000000006</v>
      </c>
      <c r="L18" s="244">
        <v>1715.31</v>
      </c>
      <c r="M18" s="244"/>
      <c r="N18" s="244">
        <v>3954.522</v>
      </c>
      <c r="O18" s="244">
        <v>5669.831999999999</v>
      </c>
    </row>
    <row r="19" spans="1:15" s="245" customFormat="1" ht="12.75" customHeight="1">
      <c r="A19" s="256" t="s">
        <v>191</v>
      </c>
      <c r="B19" s="244">
        <v>461</v>
      </c>
      <c r="C19" s="244">
        <v>15</v>
      </c>
      <c r="D19" s="244">
        <v>-41</v>
      </c>
      <c r="E19" s="244">
        <v>-11</v>
      </c>
      <c r="F19" s="244"/>
      <c r="G19" s="244">
        <v>0</v>
      </c>
      <c r="H19" s="244">
        <v>213</v>
      </c>
      <c r="I19" s="244"/>
      <c r="J19" s="244">
        <v>34</v>
      </c>
      <c r="K19" s="244">
        <v>328.5</v>
      </c>
      <c r="L19" s="244">
        <v>0</v>
      </c>
      <c r="M19" s="244"/>
      <c r="N19" s="244">
        <v>999.5</v>
      </c>
      <c r="O19" s="244">
        <v>999.5</v>
      </c>
    </row>
    <row r="20" spans="1:15" s="245" customFormat="1" ht="12.75" customHeight="1">
      <c r="A20" s="256" t="s">
        <v>190</v>
      </c>
      <c r="B20" s="244">
        <v>880</v>
      </c>
      <c r="C20" s="244">
        <v>56</v>
      </c>
      <c r="D20" s="244">
        <v>-12</v>
      </c>
      <c r="E20" s="244">
        <v>-51</v>
      </c>
      <c r="F20" s="244"/>
      <c r="G20" s="244">
        <v>10</v>
      </c>
      <c r="H20" s="244">
        <v>623</v>
      </c>
      <c r="I20" s="244"/>
      <c r="J20" s="244">
        <v>87.89</v>
      </c>
      <c r="K20" s="244">
        <v>316.6</v>
      </c>
      <c r="L20" s="244">
        <v>0</v>
      </c>
      <c r="M20" s="244"/>
      <c r="N20" s="244">
        <v>1910.49</v>
      </c>
      <c r="O20" s="244">
        <v>1910.49</v>
      </c>
    </row>
    <row r="21" spans="1:15" s="245" customFormat="1" ht="12.75" customHeight="1">
      <c r="A21" s="256" t="s">
        <v>189</v>
      </c>
      <c r="B21" s="244">
        <v>1478</v>
      </c>
      <c r="C21" s="244">
        <v>4</v>
      </c>
      <c r="D21" s="244">
        <v>-59</v>
      </c>
      <c r="E21" s="244">
        <v>-74</v>
      </c>
      <c r="F21" s="244"/>
      <c r="G21" s="244">
        <v>0</v>
      </c>
      <c r="H21" s="244">
        <v>453</v>
      </c>
      <c r="I21" s="244"/>
      <c r="J21" s="244">
        <v>137.36</v>
      </c>
      <c r="K21" s="244">
        <v>376.22</v>
      </c>
      <c r="L21" s="244">
        <v>4.1819999999999995</v>
      </c>
      <c r="M21" s="244"/>
      <c r="N21" s="244">
        <v>2315.58</v>
      </c>
      <c r="O21" s="244">
        <v>2319.7619999999997</v>
      </c>
    </row>
    <row r="22" spans="1:15" s="245" customFormat="1" ht="12.75" customHeight="1">
      <c r="A22" s="256" t="s">
        <v>188</v>
      </c>
      <c r="B22" s="244">
        <v>734.5</v>
      </c>
      <c r="C22" s="244">
        <v>9</v>
      </c>
      <c r="D22" s="244">
        <v>-12</v>
      </c>
      <c r="E22" s="244">
        <v>-5</v>
      </c>
      <c r="F22" s="244"/>
      <c r="G22" s="244">
        <v>0</v>
      </c>
      <c r="H22" s="244">
        <v>362</v>
      </c>
      <c r="I22" s="244"/>
      <c r="J22" s="244">
        <v>34</v>
      </c>
      <c r="K22" s="244">
        <v>292.07200000000006</v>
      </c>
      <c r="L22" s="244">
        <v>0</v>
      </c>
      <c r="M22" s="244"/>
      <c r="N22" s="244">
        <v>1414.5720000000001</v>
      </c>
      <c r="O22" s="244">
        <v>1414.5720000000001</v>
      </c>
    </row>
    <row r="23" spans="1:15" s="245" customFormat="1" ht="12.75" customHeight="1">
      <c r="A23" s="256" t="s">
        <v>187</v>
      </c>
      <c r="B23" s="244">
        <v>1069.5</v>
      </c>
      <c r="C23" s="244">
        <v>118</v>
      </c>
      <c r="D23" s="244">
        <v>-137</v>
      </c>
      <c r="E23" s="244">
        <v>-26</v>
      </c>
      <c r="F23" s="244"/>
      <c r="G23" s="244">
        <v>23</v>
      </c>
      <c r="H23" s="244">
        <v>374</v>
      </c>
      <c r="I23" s="244"/>
      <c r="J23" s="244">
        <v>68</v>
      </c>
      <c r="K23" s="244">
        <v>96.7</v>
      </c>
      <c r="L23" s="244">
        <v>0</v>
      </c>
      <c r="M23" s="244"/>
      <c r="N23" s="244">
        <v>1586.2</v>
      </c>
      <c r="O23" s="244">
        <v>1586.2</v>
      </c>
    </row>
    <row r="24" spans="1:15" s="245" customFormat="1" ht="12.75" customHeight="1">
      <c r="A24" s="256" t="s">
        <v>340</v>
      </c>
      <c r="B24" s="244">
        <v>2215</v>
      </c>
      <c r="C24" s="244">
        <v>20</v>
      </c>
      <c r="D24" s="244">
        <v>-180</v>
      </c>
      <c r="E24" s="244">
        <v>-44</v>
      </c>
      <c r="F24" s="244"/>
      <c r="G24" s="244">
        <v>144</v>
      </c>
      <c r="H24" s="244">
        <v>990</v>
      </c>
      <c r="I24" s="244"/>
      <c r="J24" s="244">
        <v>113.05</v>
      </c>
      <c r="K24" s="244">
        <v>169.42199999999997</v>
      </c>
      <c r="L24" s="244">
        <v>66.242</v>
      </c>
      <c r="M24" s="244"/>
      <c r="N24" s="244">
        <v>3427.472</v>
      </c>
      <c r="O24" s="244">
        <v>3493.7140000000004</v>
      </c>
    </row>
    <row r="25" spans="1:15" s="245" customFormat="1" ht="12.75" customHeight="1">
      <c r="A25" s="256" t="s">
        <v>341</v>
      </c>
      <c r="B25" s="244">
        <v>889</v>
      </c>
      <c r="C25" s="244">
        <v>2</v>
      </c>
      <c r="D25" s="244">
        <v>-137</v>
      </c>
      <c r="E25" s="244">
        <v>-30</v>
      </c>
      <c r="F25" s="244"/>
      <c r="G25" s="244">
        <v>63</v>
      </c>
      <c r="H25" s="244">
        <v>499</v>
      </c>
      <c r="I25" s="244"/>
      <c r="J25" s="244">
        <v>51</v>
      </c>
      <c r="K25" s="244">
        <v>222.68</v>
      </c>
      <c r="L25" s="244">
        <v>120</v>
      </c>
      <c r="M25" s="244"/>
      <c r="N25" s="244">
        <v>1559.68</v>
      </c>
      <c r="O25" s="244">
        <v>1679.68</v>
      </c>
    </row>
    <row r="26" spans="1:15" s="245" customFormat="1" ht="12.75" customHeight="1">
      <c r="A26" s="256" t="s">
        <v>184</v>
      </c>
      <c r="B26" s="244">
        <v>878.5</v>
      </c>
      <c r="C26" s="244">
        <v>12</v>
      </c>
      <c r="D26" s="244">
        <v>-111</v>
      </c>
      <c r="E26" s="244">
        <v>-37</v>
      </c>
      <c r="F26" s="244"/>
      <c r="G26" s="244">
        <v>69</v>
      </c>
      <c r="H26" s="244">
        <v>545</v>
      </c>
      <c r="I26" s="244"/>
      <c r="J26" s="244">
        <v>85</v>
      </c>
      <c r="K26" s="244">
        <v>74.09</v>
      </c>
      <c r="L26" s="244">
        <v>0</v>
      </c>
      <c r="M26" s="244"/>
      <c r="N26" s="244">
        <v>1515.59</v>
      </c>
      <c r="O26" s="244">
        <v>1515.59</v>
      </c>
    </row>
    <row r="27" spans="1:15" s="245" customFormat="1" ht="12.75" customHeight="1">
      <c r="A27" s="256" t="s">
        <v>183</v>
      </c>
      <c r="B27" s="244">
        <v>1538</v>
      </c>
      <c r="C27" s="244">
        <v>25</v>
      </c>
      <c r="D27" s="244">
        <v>-198</v>
      </c>
      <c r="E27" s="244">
        <v>-48</v>
      </c>
      <c r="F27" s="244"/>
      <c r="G27" s="244">
        <v>28</v>
      </c>
      <c r="H27" s="244">
        <v>846</v>
      </c>
      <c r="I27" s="244"/>
      <c r="J27" s="244">
        <v>188.36</v>
      </c>
      <c r="K27" s="244">
        <v>162.09</v>
      </c>
      <c r="L27" s="244">
        <v>0</v>
      </c>
      <c r="M27" s="244"/>
      <c r="N27" s="244">
        <v>2541.45</v>
      </c>
      <c r="O27" s="244">
        <v>2541.45</v>
      </c>
    </row>
    <row r="28" spans="1:15" s="245" customFormat="1" ht="12.75" customHeight="1">
      <c r="A28" s="256" t="s">
        <v>182</v>
      </c>
      <c r="B28" s="244">
        <v>1247</v>
      </c>
      <c r="C28" s="244">
        <v>9</v>
      </c>
      <c r="D28" s="244">
        <v>-141</v>
      </c>
      <c r="E28" s="244">
        <v>-41</v>
      </c>
      <c r="F28" s="244"/>
      <c r="G28" s="244">
        <v>0</v>
      </c>
      <c r="H28" s="244">
        <v>499</v>
      </c>
      <c r="I28" s="244"/>
      <c r="J28" s="244">
        <v>85</v>
      </c>
      <c r="K28" s="244">
        <v>140.6</v>
      </c>
      <c r="L28" s="244">
        <v>0</v>
      </c>
      <c r="M28" s="244"/>
      <c r="N28" s="244">
        <v>1798.6</v>
      </c>
      <c r="O28" s="244">
        <v>1798.6</v>
      </c>
    </row>
    <row r="29" spans="1:15" s="245" customFormat="1" ht="12.75" customHeight="1">
      <c r="A29" s="256" t="s">
        <v>181</v>
      </c>
      <c r="B29" s="244">
        <v>749</v>
      </c>
      <c r="C29" s="244">
        <v>30</v>
      </c>
      <c r="D29" s="244">
        <v>-27</v>
      </c>
      <c r="E29" s="244">
        <v>-16</v>
      </c>
      <c r="F29" s="244"/>
      <c r="G29" s="244">
        <v>0</v>
      </c>
      <c r="H29" s="244">
        <v>198</v>
      </c>
      <c r="I29" s="244"/>
      <c r="J29" s="244">
        <v>96.39</v>
      </c>
      <c r="K29" s="244">
        <v>58.93</v>
      </c>
      <c r="L29" s="244">
        <v>0</v>
      </c>
      <c r="M29" s="244"/>
      <c r="N29" s="244">
        <v>1089.32</v>
      </c>
      <c r="O29" s="244">
        <v>1089.32</v>
      </c>
    </row>
    <row r="30" spans="1:15" s="245" customFormat="1" ht="12.75" customHeight="1">
      <c r="A30" s="256" t="s">
        <v>180</v>
      </c>
      <c r="B30" s="244">
        <v>2028.5</v>
      </c>
      <c r="C30" s="244">
        <v>19</v>
      </c>
      <c r="D30" s="244">
        <v>-515</v>
      </c>
      <c r="E30" s="244">
        <v>-13</v>
      </c>
      <c r="F30" s="244"/>
      <c r="G30" s="244">
        <v>187</v>
      </c>
      <c r="H30" s="244">
        <v>980</v>
      </c>
      <c r="I30" s="244"/>
      <c r="J30" s="244">
        <v>536.35</v>
      </c>
      <c r="K30" s="244">
        <v>252.652</v>
      </c>
      <c r="L30" s="244">
        <v>102.585</v>
      </c>
      <c r="M30" s="244"/>
      <c r="N30" s="244">
        <v>3475.502</v>
      </c>
      <c r="O30" s="244">
        <v>3578.087</v>
      </c>
    </row>
    <row r="31" spans="1:15" s="245" customFormat="1" ht="12.75" customHeight="1">
      <c r="A31" s="256" t="s">
        <v>289</v>
      </c>
      <c r="B31" s="244">
        <v>2691</v>
      </c>
      <c r="C31" s="244">
        <v>34</v>
      </c>
      <c r="D31" s="244">
        <v>-109</v>
      </c>
      <c r="E31" s="244">
        <v>-17</v>
      </c>
      <c r="F31" s="244"/>
      <c r="G31" s="244">
        <v>83</v>
      </c>
      <c r="H31" s="244">
        <v>922</v>
      </c>
      <c r="I31" s="244"/>
      <c r="J31" s="244">
        <v>267.75</v>
      </c>
      <c r="K31" s="244">
        <v>994.82</v>
      </c>
      <c r="L31" s="244">
        <v>177.66</v>
      </c>
      <c r="M31" s="244"/>
      <c r="N31" s="244">
        <v>4866.57</v>
      </c>
      <c r="O31" s="244">
        <v>5044.23</v>
      </c>
    </row>
    <row r="32" spans="1:15" s="245" customFormat="1" ht="12.75" customHeight="1">
      <c r="A32" s="256" t="s">
        <v>178</v>
      </c>
      <c r="B32" s="244">
        <v>1520.5</v>
      </c>
      <c r="C32" s="244">
        <v>15</v>
      </c>
      <c r="D32" s="244">
        <v>-187</v>
      </c>
      <c r="E32" s="244">
        <v>-42</v>
      </c>
      <c r="F32" s="244"/>
      <c r="G32" s="244">
        <v>0</v>
      </c>
      <c r="H32" s="244">
        <v>235</v>
      </c>
      <c r="I32" s="244"/>
      <c r="J32" s="244">
        <v>307.36</v>
      </c>
      <c r="K32" s="244">
        <v>653.16</v>
      </c>
      <c r="L32" s="244">
        <v>0</v>
      </c>
      <c r="M32" s="244"/>
      <c r="N32" s="244">
        <v>2502.02</v>
      </c>
      <c r="O32" s="244">
        <v>2502.02</v>
      </c>
    </row>
    <row r="33" spans="1:15" s="245" customFormat="1" ht="12.75" customHeight="1">
      <c r="A33" s="256" t="s">
        <v>177</v>
      </c>
      <c r="B33" s="244">
        <v>661</v>
      </c>
      <c r="C33" s="244">
        <v>17</v>
      </c>
      <c r="D33" s="244">
        <v>-38</v>
      </c>
      <c r="E33" s="244">
        <v>-26</v>
      </c>
      <c r="F33" s="244"/>
      <c r="G33" s="244">
        <v>0</v>
      </c>
      <c r="H33" s="244">
        <v>239</v>
      </c>
      <c r="I33" s="244"/>
      <c r="J33" s="244">
        <v>85</v>
      </c>
      <c r="K33" s="244">
        <v>42.505</v>
      </c>
      <c r="L33" s="244">
        <v>0</v>
      </c>
      <c r="M33" s="244"/>
      <c r="N33" s="244">
        <v>980.505</v>
      </c>
      <c r="O33" s="244">
        <v>980.505</v>
      </c>
    </row>
    <row r="34" spans="1:15" s="245" customFormat="1" ht="12.75" customHeight="1">
      <c r="A34" s="256" t="s">
        <v>176</v>
      </c>
      <c r="B34" s="244">
        <v>3123.5</v>
      </c>
      <c r="C34" s="244">
        <v>31</v>
      </c>
      <c r="D34" s="244">
        <v>-348</v>
      </c>
      <c r="E34" s="244">
        <v>-191</v>
      </c>
      <c r="F34" s="244"/>
      <c r="G34" s="244">
        <v>86</v>
      </c>
      <c r="H34" s="244">
        <v>855</v>
      </c>
      <c r="I34" s="244"/>
      <c r="J34" s="244">
        <v>494.02</v>
      </c>
      <c r="K34" s="244">
        <v>988.068</v>
      </c>
      <c r="L34" s="244">
        <v>1473.094</v>
      </c>
      <c r="M34" s="244"/>
      <c r="N34" s="244">
        <v>5038.588</v>
      </c>
      <c r="O34" s="244">
        <v>6511.682</v>
      </c>
    </row>
    <row r="35" spans="1:15" s="245" customFormat="1" ht="12.75" customHeight="1">
      <c r="A35" s="256" t="s">
        <v>175</v>
      </c>
      <c r="B35" s="244">
        <v>2279.5</v>
      </c>
      <c r="C35" s="244">
        <v>32</v>
      </c>
      <c r="D35" s="244">
        <v>-385</v>
      </c>
      <c r="E35" s="244">
        <v>-59</v>
      </c>
      <c r="F35" s="244"/>
      <c r="G35" s="244">
        <v>0</v>
      </c>
      <c r="H35" s="244">
        <v>855</v>
      </c>
      <c r="I35" s="244"/>
      <c r="J35" s="244">
        <v>136</v>
      </c>
      <c r="K35" s="244">
        <v>1107.9519999999995</v>
      </c>
      <c r="L35" s="244">
        <v>120.8</v>
      </c>
      <c r="M35" s="244"/>
      <c r="N35" s="244">
        <v>3966.4519999999993</v>
      </c>
      <c r="O35" s="244">
        <v>4087.2519999999995</v>
      </c>
    </row>
    <row r="36" spans="1:15" s="245" customFormat="1" ht="12.75" customHeight="1">
      <c r="A36" s="256" t="s">
        <v>174</v>
      </c>
      <c r="B36" s="244">
        <v>4307</v>
      </c>
      <c r="C36" s="244">
        <v>127</v>
      </c>
      <c r="D36" s="244">
        <v>-1745</v>
      </c>
      <c r="E36" s="244">
        <v>-104</v>
      </c>
      <c r="F36" s="244"/>
      <c r="G36" s="244">
        <v>33</v>
      </c>
      <c r="H36" s="244">
        <v>639</v>
      </c>
      <c r="I36" s="244"/>
      <c r="J36" s="244">
        <v>564.57</v>
      </c>
      <c r="K36" s="244">
        <v>612.849</v>
      </c>
      <c r="L36" s="244">
        <v>170.221</v>
      </c>
      <c r="M36" s="244"/>
      <c r="N36" s="244">
        <v>4434.419</v>
      </c>
      <c r="O36" s="244">
        <v>4604.64</v>
      </c>
    </row>
    <row r="37" spans="1:15" s="245" customFormat="1" ht="12.75" customHeight="1">
      <c r="A37" s="256" t="s">
        <v>173</v>
      </c>
      <c r="B37" s="244">
        <v>920</v>
      </c>
      <c r="C37" s="244">
        <v>29</v>
      </c>
      <c r="D37" s="244">
        <v>-117</v>
      </c>
      <c r="E37" s="244">
        <v>-17</v>
      </c>
      <c r="F37" s="244"/>
      <c r="G37" s="244">
        <v>9</v>
      </c>
      <c r="H37" s="244">
        <v>683</v>
      </c>
      <c r="I37" s="244"/>
      <c r="J37" s="244">
        <v>51</v>
      </c>
      <c r="K37" s="244">
        <v>451.85799999999995</v>
      </c>
      <c r="L37" s="244">
        <v>0</v>
      </c>
      <c r="M37" s="244"/>
      <c r="N37" s="244">
        <v>2009.858</v>
      </c>
      <c r="O37" s="244">
        <v>2009.858</v>
      </c>
    </row>
    <row r="38" spans="1:15" s="245" customFormat="1" ht="12.75" customHeight="1">
      <c r="A38" s="256" t="s">
        <v>288</v>
      </c>
      <c r="B38" s="244">
        <v>6141.5</v>
      </c>
      <c r="C38" s="244">
        <v>48</v>
      </c>
      <c r="D38" s="244">
        <v>-113</v>
      </c>
      <c r="E38" s="244">
        <v>-43</v>
      </c>
      <c r="F38" s="244"/>
      <c r="G38" s="244">
        <v>60</v>
      </c>
      <c r="H38" s="244">
        <v>2049</v>
      </c>
      <c r="I38" s="244"/>
      <c r="J38" s="244">
        <v>765</v>
      </c>
      <c r="K38" s="244">
        <v>1432.6909999999998</v>
      </c>
      <c r="L38" s="244">
        <v>220.856</v>
      </c>
      <c r="M38" s="244"/>
      <c r="N38" s="244">
        <v>10340.190999999999</v>
      </c>
      <c r="O38" s="244">
        <v>10561.046999999999</v>
      </c>
    </row>
    <row r="39" spans="1:15" s="245" customFormat="1" ht="12.75" customHeight="1">
      <c r="A39" s="256" t="s">
        <v>171</v>
      </c>
      <c r="B39" s="244">
        <v>753</v>
      </c>
      <c r="C39" s="244">
        <v>3</v>
      </c>
      <c r="D39" s="244">
        <v>-11</v>
      </c>
      <c r="E39" s="244">
        <v>-45</v>
      </c>
      <c r="F39" s="244"/>
      <c r="G39" s="244">
        <v>0</v>
      </c>
      <c r="H39" s="244">
        <v>407</v>
      </c>
      <c r="I39" s="244"/>
      <c r="J39" s="244">
        <v>17</v>
      </c>
      <c r="K39" s="244">
        <v>102.84</v>
      </c>
      <c r="L39" s="244">
        <v>0</v>
      </c>
      <c r="M39" s="244"/>
      <c r="N39" s="244">
        <v>1226.84</v>
      </c>
      <c r="O39" s="244">
        <v>1226.84</v>
      </c>
    </row>
    <row r="40" spans="1:15" s="245" customFormat="1" ht="12.75" customHeight="1">
      <c r="A40" s="256" t="s">
        <v>170</v>
      </c>
      <c r="B40" s="244">
        <v>1744.5</v>
      </c>
      <c r="C40" s="244">
        <v>28</v>
      </c>
      <c r="D40" s="244">
        <v>-575</v>
      </c>
      <c r="E40" s="244">
        <v>35</v>
      </c>
      <c r="F40" s="244"/>
      <c r="G40" s="244">
        <v>301</v>
      </c>
      <c r="H40" s="244">
        <v>840</v>
      </c>
      <c r="I40" s="244"/>
      <c r="J40" s="244">
        <v>195.5</v>
      </c>
      <c r="K40" s="244">
        <v>108.21799999999999</v>
      </c>
      <c r="L40" s="244">
        <v>2992.8779999999997</v>
      </c>
      <c r="M40" s="244"/>
      <c r="N40" s="244">
        <v>2677.218</v>
      </c>
      <c r="O40" s="244">
        <v>5670.096</v>
      </c>
    </row>
    <row r="41" spans="1:15" s="245" customFormat="1" ht="12.75" customHeight="1">
      <c r="A41" s="256" t="s">
        <v>320</v>
      </c>
      <c r="B41" s="244">
        <v>653.5</v>
      </c>
      <c r="C41" s="244">
        <v>17</v>
      </c>
      <c r="D41" s="244">
        <v>-47</v>
      </c>
      <c r="E41" s="244">
        <v>4</v>
      </c>
      <c r="F41" s="244"/>
      <c r="G41" s="244">
        <v>8</v>
      </c>
      <c r="H41" s="244">
        <v>448</v>
      </c>
      <c r="I41" s="244"/>
      <c r="J41" s="244">
        <v>51</v>
      </c>
      <c r="K41" s="244">
        <v>82.366</v>
      </c>
      <c r="L41" s="244">
        <v>0</v>
      </c>
      <c r="M41" s="244"/>
      <c r="N41" s="244">
        <v>1216.866</v>
      </c>
      <c r="O41" s="244">
        <v>1216.866</v>
      </c>
    </row>
    <row r="42" spans="1:15" s="245" customFormat="1" ht="12.75" customHeight="1">
      <c r="A42" s="256" t="s">
        <v>168</v>
      </c>
      <c r="B42" s="244">
        <v>5856</v>
      </c>
      <c r="C42" s="244">
        <v>110</v>
      </c>
      <c r="D42" s="244">
        <v>-306</v>
      </c>
      <c r="E42" s="244">
        <v>408</v>
      </c>
      <c r="F42" s="244"/>
      <c r="G42" s="244">
        <v>214</v>
      </c>
      <c r="H42" s="244">
        <v>1048</v>
      </c>
      <c r="I42" s="244"/>
      <c r="J42" s="244">
        <v>1596.64</v>
      </c>
      <c r="K42" s="244">
        <v>696.4640000000002</v>
      </c>
      <c r="L42" s="244">
        <v>201.15300000000002</v>
      </c>
      <c r="M42" s="244"/>
      <c r="N42" s="244">
        <v>9623.104</v>
      </c>
      <c r="O42" s="244">
        <v>9824.257</v>
      </c>
    </row>
    <row r="43" spans="1:15" s="245" customFormat="1" ht="12.75" customHeight="1">
      <c r="A43" s="256" t="s">
        <v>167</v>
      </c>
      <c r="B43" s="244">
        <v>4882.5</v>
      </c>
      <c r="C43" s="244">
        <v>80</v>
      </c>
      <c r="D43" s="244">
        <v>-119</v>
      </c>
      <c r="E43" s="244">
        <v>-99</v>
      </c>
      <c r="F43" s="244"/>
      <c r="G43" s="244">
        <v>201</v>
      </c>
      <c r="H43" s="244">
        <v>1472</v>
      </c>
      <c r="I43" s="244"/>
      <c r="J43" s="244">
        <v>650.08</v>
      </c>
      <c r="K43" s="244">
        <v>506.71600000000007</v>
      </c>
      <c r="L43" s="244">
        <v>66.45400000000001</v>
      </c>
      <c r="M43" s="244"/>
      <c r="N43" s="244">
        <v>7574.296</v>
      </c>
      <c r="O43" s="244">
        <v>7640.75</v>
      </c>
    </row>
    <row r="44" spans="1:15" s="245" customFormat="1" ht="12.75" customHeight="1">
      <c r="A44" s="256" t="s">
        <v>166</v>
      </c>
      <c r="B44" s="244">
        <v>2036.5</v>
      </c>
      <c r="C44" s="244">
        <v>38</v>
      </c>
      <c r="D44" s="244">
        <v>-60</v>
      </c>
      <c r="E44" s="244">
        <v>-58</v>
      </c>
      <c r="F44" s="244"/>
      <c r="G44" s="244">
        <v>0</v>
      </c>
      <c r="H44" s="244">
        <v>775</v>
      </c>
      <c r="I44" s="244"/>
      <c r="J44" s="244">
        <v>196.86</v>
      </c>
      <c r="K44" s="244">
        <v>170.5</v>
      </c>
      <c r="L44" s="244">
        <v>0</v>
      </c>
      <c r="M44" s="244"/>
      <c r="N44" s="244">
        <v>3098.86</v>
      </c>
      <c r="O44" s="244">
        <v>3098.86</v>
      </c>
    </row>
    <row r="45" spans="1:15" s="245" customFormat="1" ht="12.75" customHeight="1">
      <c r="A45" s="256" t="s">
        <v>165</v>
      </c>
      <c r="B45" s="244">
        <v>13472.5</v>
      </c>
      <c r="C45" s="244">
        <v>187</v>
      </c>
      <c r="D45" s="244">
        <v>-6583</v>
      </c>
      <c r="E45" s="244">
        <v>63</v>
      </c>
      <c r="F45" s="244"/>
      <c r="G45" s="244">
        <v>309</v>
      </c>
      <c r="H45" s="244">
        <v>1741</v>
      </c>
      <c r="I45" s="244"/>
      <c r="J45" s="244">
        <v>2951.88</v>
      </c>
      <c r="K45" s="244">
        <v>2249.9969999999994</v>
      </c>
      <c r="L45" s="244">
        <v>1962.405</v>
      </c>
      <c r="M45" s="244"/>
      <c r="N45" s="244">
        <v>14391.377</v>
      </c>
      <c r="O45" s="244">
        <v>16353.782000000001</v>
      </c>
    </row>
    <row r="46" spans="1:15" s="245" customFormat="1" ht="12.75" customHeight="1">
      <c r="A46" s="256" t="s">
        <v>164</v>
      </c>
      <c r="B46" s="244">
        <v>13875</v>
      </c>
      <c r="C46" s="244">
        <v>134</v>
      </c>
      <c r="D46" s="244">
        <v>-315</v>
      </c>
      <c r="E46" s="244">
        <v>-422</v>
      </c>
      <c r="F46" s="244"/>
      <c r="G46" s="244">
        <v>200</v>
      </c>
      <c r="H46" s="244">
        <v>2358</v>
      </c>
      <c r="I46" s="244"/>
      <c r="J46" s="244">
        <v>1566.89</v>
      </c>
      <c r="K46" s="244">
        <v>1781.4209999999998</v>
      </c>
      <c r="L46" s="244">
        <v>22806.549000000003</v>
      </c>
      <c r="M46" s="244"/>
      <c r="N46" s="244">
        <v>19178.310999999998</v>
      </c>
      <c r="O46" s="244">
        <v>41984.86</v>
      </c>
    </row>
    <row r="47" spans="1:15" s="245" customFormat="1" ht="12.75" customHeight="1">
      <c r="A47" s="256" t="s">
        <v>163</v>
      </c>
      <c r="B47" s="244">
        <v>5216.5</v>
      </c>
      <c r="C47" s="244">
        <v>198</v>
      </c>
      <c r="D47" s="244">
        <v>-474</v>
      </c>
      <c r="E47" s="244">
        <v>116</v>
      </c>
      <c r="F47" s="244"/>
      <c r="G47" s="244">
        <v>3803</v>
      </c>
      <c r="H47" s="244">
        <v>3771</v>
      </c>
      <c r="I47" s="244"/>
      <c r="J47" s="244">
        <v>2184.5</v>
      </c>
      <c r="K47" s="244">
        <v>177.178</v>
      </c>
      <c r="L47" s="244">
        <v>327.42</v>
      </c>
      <c r="M47" s="244"/>
      <c r="N47" s="244">
        <v>14992.178</v>
      </c>
      <c r="O47" s="244">
        <v>15319.598</v>
      </c>
    </row>
    <row r="48" spans="1:15" s="245" customFormat="1" ht="12.75" customHeight="1">
      <c r="A48" s="256" t="s">
        <v>285</v>
      </c>
      <c r="B48" s="244">
        <v>4621</v>
      </c>
      <c r="C48" s="244">
        <v>83</v>
      </c>
      <c r="D48" s="244">
        <v>-491</v>
      </c>
      <c r="E48" s="244">
        <v>-56</v>
      </c>
      <c r="F48" s="244"/>
      <c r="G48" s="244">
        <v>23</v>
      </c>
      <c r="H48" s="244">
        <v>1432</v>
      </c>
      <c r="I48" s="244"/>
      <c r="J48" s="244">
        <v>524.45</v>
      </c>
      <c r="K48" s="244">
        <v>823.9880000000002</v>
      </c>
      <c r="L48" s="244">
        <v>98.924</v>
      </c>
      <c r="M48" s="244"/>
      <c r="N48" s="244">
        <v>6960.438</v>
      </c>
      <c r="O48" s="244">
        <v>7059.362</v>
      </c>
    </row>
    <row r="49" spans="1:15" s="245" customFormat="1" ht="12.75" customHeight="1">
      <c r="A49" s="256" t="s">
        <v>161</v>
      </c>
      <c r="B49" s="244">
        <v>5313</v>
      </c>
      <c r="C49" s="244">
        <v>182</v>
      </c>
      <c r="D49" s="244">
        <v>-763</v>
      </c>
      <c r="E49" s="244">
        <v>214</v>
      </c>
      <c r="F49" s="244"/>
      <c r="G49" s="244">
        <v>151</v>
      </c>
      <c r="H49" s="244">
        <v>1490</v>
      </c>
      <c r="I49" s="244"/>
      <c r="J49" s="244">
        <v>1044.31</v>
      </c>
      <c r="K49" s="244">
        <v>654.395</v>
      </c>
      <c r="L49" s="244">
        <v>676.55</v>
      </c>
      <c r="M49" s="244"/>
      <c r="N49" s="244">
        <v>8285.705</v>
      </c>
      <c r="O49" s="244">
        <v>8962.255</v>
      </c>
    </row>
    <row r="50" spans="1:15" s="245" customFormat="1" ht="12.75" customHeight="1">
      <c r="A50" s="256" t="s">
        <v>160</v>
      </c>
      <c r="B50" s="244">
        <v>1780.5</v>
      </c>
      <c r="C50" s="244">
        <v>15</v>
      </c>
      <c r="D50" s="244">
        <v>-119</v>
      </c>
      <c r="E50" s="244">
        <v>-60</v>
      </c>
      <c r="F50" s="244"/>
      <c r="G50" s="244">
        <v>0</v>
      </c>
      <c r="H50" s="244">
        <v>1042</v>
      </c>
      <c r="I50" s="244"/>
      <c r="J50" s="244">
        <v>102</v>
      </c>
      <c r="K50" s="244">
        <v>672.1</v>
      </c>
      <c r="L50" s="244">
        <v>144.75</v>
      </c>
      <c r="M50" s="244"/>
      <c r="N50" s="244">
        <v>3432.6</v>
      </c>
      <c r="O50" s="244">
        <v>3577.35</v>
      </c>
    </row>
    <row r="51" spans="1:15" s="245" customFormat="1" ht="12.75" customHeight="1">
      <c r="A51" s="256" t="s">
        <v>159</v>
      </c>
      <c r="B51" s="244">
        <v>17409</v>
      </c>
      <c r="C51" s="244">
        <v>251</v>
      </c>
      <c r="D51" s="244">
        <v>-1061</v>
      </c>
      <c r="E51" s="244">
        <v>3458</v>
      </c>
      <c r="F51" s="244"/>
      <c r="G51" s="244">
        <v>587</v>
      </c>
      <c r="H51" s="244">
        <v>3439</v>
      </c>
      <c r="I51" s="244"/>
      <c r="J51" s="244">
        <v>3877.02</v>
      </c>
      <c r="K51" s="244">
        <v>3160.738</v>
      </c>
      <c r="L51" s="244">
        <v>42242.07399999999</v>
      </c>
      <c r="M51" s="244"/>
      <c r="N51" s="244">
        <v>31120.758</v>
      </c>
      <c r="O51" s="244">
        <v>73362.832</v>
      </c>
    </row>
    <row r="52" spans="1:15" s="245" customFormat="1" ht="12.75" customHeight="1">
      <c r="A52" s="256" t="s">
        <v>158</v>
      </c>
      <c r="B52" s="244">
        <v>574.5</v>
      </c>
      <c r="C52" s="244">
        <v>11</v>
      </c>
      <c r="D52" s="244">
        <v>-13</v>
      </c>
      <c r="E52" s="244">
        <v>-6</v>
      </c>
      <c r="F52" s="244"/>
      <c r="G52" s="244">
        <v>0</v>
      </c>
      <c r="H52" s="244">
        <v>193</v>
      </c>
      <c r="I52" s="244"/>
      <c r="J52" s="244">
        <v>83.64</v>
      </c>
      <c r="K52" s="244">
        <v>1066.9</v>
      </c>
      <c r="L52" s="244">
        <v>706.66</v>
      </c>
      <c r="M52" s="244"/>
      <c r="N52" s="244">
        <v>1910.04</v>
      </c>
      <c r="O52" s="244">
        <v>2616.7</v>
      </c>
    </row>
    <row r="53" spans="1:15" s="245" customFormat="1" ht="12.75" customHeight="1">
      <c r="A53" s="256" t="s">
        <v>157</v>
      </c>
      <c r="B53" s="244">
        <v>4363</v>
      </c>
      <c r="C53" s="244">
        <v>64</v>
      </c>
      <c r="D53" s="244">
        <v>-343</v>
      </c>
      <c r="E53" s="244">
        <v>49</v>
      </c>
      <c r="F53" s="244"/>
      <c r="G53" s="244">
        <v>193</v>
      </c>
      <c r="H53" s="244">
        <v>991</v>
      </c>
      <c r="I53" s="244"/>
      <c r="J53" s="244">
        <v>541.11</v>
      </c>
      <c r="K53" s="244">
        <v>129.63</v>
      </c>
      <c r="L53" s="244">
        <v>90.579</v>
      </c>
      <c r="M53" s="244"/>
      <c r="N53" s="244">
        <v>5987.74</v>
      </c>
      <c r="O53" s="244">
        <v>6078.3189999999995</v>
      </c>
    </row>
    <row r="54" spans="1:15" s="245" customFormat="1" ht="12.75" customHeight="1">
      <c r="A54" s="256" t="s">
        <v>156</v>
      </c>
      <c r="B54" s="244">
        <v>1788</v>
      </c>
      <c r="C54" s="244">
        <v>22</v>
      </c>
      <c r="D54" s="244">
        <v>-24</v>
      </c>
      <c r="E54" s="244">
        <v>-45</v>
      </c>
      <c r="F54" s="244"/>
      <c r="G54" s="244">
        <v>0</v>
      </c>
      <c r="H54" s="244">
        <v>938</v>
      </c>
      <c r="I54" s="244"/>
      <c r="J54" s="244">
        <v>114.75</v>
      </c>
      <c r="K54" s="244">
        <v>669.062</v>
      </c>
      <c r="L54" s="244">
        <v>0</v>
      </c>
      <c r="M54" s="244"/>
      <c r="N54" s="244">
        <v>3462.812</v>
      </c>
      <c r="O54" s="244">
        <v>3462.812</v>
      </c>
    </row>
    <row r="55" s="245" customFormat="1" ht="12.75" customHeight="1"/>
    <row r="56" spans="1:15" s="122" customFormat="1" ht="24" customHeight="1">
      <c r="A56" s="324" t="s">
        <v>346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</row>
    <row r="57" spans="1:15" s="122" customFormat="1" ht="27" customHeight="1">
      <c r="A57" s="326" t="s">
        <v>319</v>
      </c>
      <c r="B57" s="325" t="s">
        <v>313</v>
      </c>
      <c r="C57" s="325"/>
      <c r="D57" s="325"/>
      <c r="E57" s="325"/>
      <c r="F57" s="252"/>
      <c r="G57" s="325" t="s">
        <v>326</v>
      </c>
      <c r="H57" s="325"/>
      <c r="I57" s="252"/>
      <c r="J57" s="325" t="s">
        <v>327</v>
      </c>
      <c r="K57" s="325"/>
      <c r="L57" s="325"/>
      <c r="M57" s="252"/>
      <c r="N57" s="325" t="s">
        <v>322</v>
      </c>
      <c r="O57" s="325"/>
    </row>
    <row r="58" spans="1:19" s="251" customFormat="1" ht="52.5" customHeight="1">
      <c r="A58" s="327"/>
      <c r="B58" s="246" t="s">
        <v>325</v>
      </c>
      <c r="C58" s="246" t="s">
        <v>331</v>
      </c>
      <c r="D58" s="247" t="s">
        <v>321</v>
      </c>
      <c r="E58" s="248" t="s">
        <v>343</v>
      </c>
      <c r="F58" s="253"/>
      <c r="G58" s="249" t="s">
        <v>332</v>
      </c>
      <c r="H58" s="248" t="s">
        <v>333</v>
      </c>
      <c r="I58" s="253"/>
      <c r="J58" s="248" t="s">
        <v>328</v>
      </c>
      <c r="K58" s="248" t="s">
        <v>329</v>
      </c>
      <c r="L58" s="248" t="s">
        <v>330</v>
      </c>
      <c r="M58" s="253"/>
      <c r="N58" s="248" t="s">
        <v>323</v>
      </c>
      <c r="O58" s="248" t="s">
        <v>324</v>
      </c>
      <c r="P58" s="250"/>
      <c r="Q58" s="250"/>
      <c r="R58" s="250"/>
      <c r="S58" s="250"/>
    </row>
    <row r="59" spans="1:15" s="245" customFormat="1" ht="12.75" customHeight="1">
      <c r="A59" s="256" t="s">
        <v>155</v>
      </c>
      <c r="B59" s="244">
        <v>1397.5</v>
      </c>
      <c r="C59" s="244">
        <v>38</v>
      </c>
      <c r="D59" s="244">
        <v>-164</v>
      </c>
      <c r="E59" s="244">
        <v>-54</v>
      </c>
      <c r="F59" s="244"/>
      <c r="G59" s="244">
        <v>24</v>
      </c>
      <c r="H59" s="244">
        <v>462</v>
      </c>
      <c r="I59" s="244"/>
      <c r="J59" s="244">
        <v>309.91</v>
      </c>
      <c r="K59" s="244">
        <v>9.616</v>
      </c>
      <c r="L59" s="244">
        <v>0</v>
      </c>
      <c r="M59" s="244"/>
      <c r="N59" s="244">
        <v>2023.0259999999998</v>
      </c>
      <c r="O59" s="244">
        <v>2023.0259999999998</v>
      </c>
    </row>
    <row r="60" spans="1:15" s="245" customFormat="1" ht="12.75" customHeight="1">
      <c r="A60" s="256" t="s">
        <v>154</v>
      </c>
      <c r="B60" s="244">
        <v>5797</v>
      </c>
      <c r="C60" s="244">
        <v>91</v>
      </c>
      <c r="D60" s="244">
        <v>-1709</v>
      </c>
      <c r="E60" s="244">
        <v>-106</v>
      </c>
      <c r="F60" s="244"/>
      <c r="G60" s="244">
        <v>93</v>
      </c>
      <c r="H60" s="244">
        <v>154</v>
      </c>
      <c r="I60" s="244"/>
      <c r="J60" s="244">
        <v>718.59</v>
      </c>
      <c r="K60" s="244">
        <v>851.268</v>
      </c>
      <c r="L60" s="244">
        <v>498.18</v>
      </c>
      <c r="M60" s="244"/>
      <c r="N60" s="244">
        <v>5889.858</v>
      </c>
      <c r="O60" s="244">
        <v>6388.0380000000005</v>
      </c>
    </row>
    <row r="61" spans="1:15" s="245" customFormat="1" ht="12.75" customHeight="1">
      <c r="A61" s="256" t="s">
        <v>153</v>
      </c>
      <c r="B61" s="244">
        <v>1528.5</v>
      </c>
      <c r="C61" s="244">
        <v>31</v>
      </c>
      <c r="D61" s="244">
        <v>-704</v>
      </c>
      <c r="E61" s="244">
        <v>-68</v>
      </c>
      <c r="F61" s="244"/>
      <c r="G61" s="244">
        <v>18</v>
      </c>
      <c r="H61" s="244">
        <v>266</v>
      </c>
      <c r="I61" s="244"/>
      <c r="J61" s="244">
        <v>397.12</v>
      </c>
      <c r="K61" s="244">
        <v>396.1</v>
      </c>
      <c r="L61" s="244">
        <v>0</v>
      </c>
      <c r="M61" s="244"/>
      <c r="N61" s="244">
        <v>1864.72</v>
      </c>
      <c r="O61" s="244">
        <v>1864.72</v>
      </c>
    </row>
    <row r="62" spans="1:15" s="245" customFormat="1" ht="12.75" customHeight="1">
      <c r="A62" s="256" t="s">
        <v>284</v>
      </c>
      <c r="B62" s="244">
        <v>1031.5</v>
      </c>
      <c r="C62" s="244">
        <v>39</v>
      </c>
      <c r="D62" s="244">
        <v>-172</v>
      </c>
      <c r="E62" s="244">
        <v>-7</v>
      </c>
      <c r="F62" s="244"/>
      <c r="G62" s="244">
        <v>11</v>
      </c>
      <c r="H62" s="244">
        <v>451</v>
      </c>
      <c r="I62" s="244"/>
      <c r="J62" s="244">
        <v>85</v>
      </c>
      <c r="K62" s="244">
        <v>27</v>
      </c>
      <c r="L62" s="244">
        <v>0</v>
      </c>
      <c r="M62" s="244"/>
      <c r="N62" s="244">
        <v>1465.5</v>
      </c>
      <c r="O62" s="244">
        <v>1465.5</v>
      </c>
    </row>
    <row r="63" spans="1:15" s="245" customFormat="1" ht="12.75" customHeight="1">
      <c r="A63" s="256" t="s">
        <v>283</v>
      </c>
      <c r="B63" s="244">
        <v>3935</v>
      </c>
      <c r="C63" s="244">
        <v>43</v>
      </c>
      <c r="D63" s="244">
        <v>-141</v>
      </c>
      <c r="E63" s="244">
        <v>-168</v>
      </c>
      <c r="F63" s="244"/>
      <c r="G63" s="244">
        <v>56</v>
      </c>
      <c r="H63" s="244">
        <v>870</v>
      </c>
      <c r="I63" s="244"/>
      <c r="J63" s="244">
        <v>647.36</v>
      </c>
      <c r="K63" s="244">
        <v>760.15</v>
      </c>
      <c r="L63" s="244">
        <v>416.346</v>
      </c>
      <c r="M63" s="244"/>
      <c r="N63" s="244">
        <v>6002.51</v>
      </c>
      <c r="O63" s="244">
        <v>6418.856</v>
      </c>
    </row>
    <row r="64" spans="1:15" s="245" customFormat="1" ht="12.75" customHeight="1">
      <c r="A64" s="256" t="s">
        <v>150</v>
      </c>
      <c r="B64" s="244">
        <v>5073</v>
      </c>
      <c r="C64" s="244">
        <v>114</v>
      </c>
      <c r="D64" s="244">
        <v>-82</v>
      </c>
      <c r="E64" s="244">
        <v>-106</v>
      </c>
      <c r="F64" s="244"/>
      <c r="G64" s="244">
        <v>31</v>
      </c>
      <c r="H64" s="244">
        <v>1638</v>
      </c>
      <c r="I64" s="244"/>
      <c r="J64" s="244">
        <v>448.97</v>
      </c>
      <c r="K64" s="244">
        <v>936.57</v>
      </c>
      <c r="L64" s="244">
        <v>360.045</v>
      </c>
      <c r="M64" s="244"/>
      <c r="N64" s="244">
        <v>8053.54</v>
      </c>
      <c r="O64" s="244">
        <v>8413.585</v>
      </c>
    </row>
    <row r="65" spans="1:15" s="245" customFormat="1" ht="12.75" customHeight="1">
      <c r="A65" s="256" t="s">
        <v>149</v>
      </c>
      <c r="B65" s="244">
        <v>3494</v>
      </c>
      <c r="C65" s="244">
        <v>37</v>
      </c>
      <c r="D65" s="244">
        <v>-361</v>
      </c>
      <c r="E65" s="244">
        <v>-156</v>
      </c>
      <c r="F65" s="244"/>
      <c r="G65" s="244">
        <v>81</v>
      </c>
      <c r="H65" s="244">
        <v>1174</v>
      </c>
      <c r="I65" s="244"/>
      <c r="J65" s="244">
        <v>213.86</v>
      </c>
      <c r="K65" s="244">
        <v>486.76</v>
      </c>
      <c r="L65" s="244">
        <v>338.946</v>
      </c>
      <c r="M65" s="244"/>
      <c r="N65" s="244">
        <v>4969.62</v>
      </c>
      <c r="O65" s="244">
        <v>5308.566</v>
      </c>
    </row>
    <row r="66" spans="1:15" s="245" customFormat="1" ht="12.75" customHeight="1">
      <c r="A66" s="256" t="s">
        <v>148</v>
      </c>
      <c r="B66" s="244">
        <v>2051</v>
      </c>
      <c r="C66" s="244">
        <v>35</v>
      </c>
      <c r="D66" s="244">
        <v>-148</v>
      </c>
      <c r="E66" s="244">
        <v>-18</v>
      </c>
      <c r="F66" s="244"/>
      <c r="G66" s="244">
        <v>78</v>
      </c>
      <c r="H66" s="244">
        <v>476</v>
      </c>
      <c r="I66" s="244"/>
      <c r="J66" s="244">
        <v>204</v>
      </c>
      <c r="K66" s="244">
        <v>243.27</v>
      </c>
      <c r="L66" s="244">
        <v>369.689</v>
      </c>
      <c r="M66" s="244"/>
      <c r="N66" s="244">
        <v>2921.27</v>
      </c>
      <c r="O66" s="244">
        <v>3290.959</v>
      </c>
    </row>
    <row r="67" spans="1:15" s="245" customFormat="1" ht="12.75" customHeight="1">
      <c r="A67" s="256" t="s">
        <v>147</v>
      </c>
      <c r="B67" s="244">
        <v>6120</v>
      </c>
      <c r="C67" s="244">
        <v>57</v>
      </c>
      <c r="D67" s="244">
        <v>-2610</v>
      </c>
      <c r="E67" s="244">
        <v>-233</v>
      </c>
      <c r="F67" s="244"/>
      <c r="G67" s="244">
        <v>96</v>
      </c>
      <c r="H67" s="244">
        <v>1035</v>
      </c>
      <c r="I67" s="244"/>
      <c r="J67" s="244">
        <v>979.54</v>
      </c>
      <c r="K67" s="244">
        <v>1239.1820000000002</v>
      </c>
      <c r="L67" s="244">
        <v>4918.458</v>
      </c>
      <c r="M67" s="244"/>
      <c r="N67" s="244">
        <v>6683.722</v>
      </c>
      <c r="O67" s="244">
        <v>11602.18</v>
      </c>
    </row>
    <row r="68" spans="1:15" s="245" customFormat="1" ht="12.75" customHeight="1">
      <c r="A68" s="256" t="s">
        <v>146</v>
      </c>
      <c r="B68" s="244">
        <v>4371.5</v>
      </c>
      <c r="C68" s="244">
        <v>59</v>
      </c>
      <c r="D68" s="244">
        <v>-52</v>
      </c>
      <c r="E68" s="244">
        <v>-245</v>
      </c>
      <c r="F68" s="244"/>
      <c r="G68" s="244">
        <v>41</v>
      </c>
      <c r="H68" s="244">
        <v>1032</v>
      </c>
      <c r="I68" s="244"/>
      <c r="J68" s="244">
        <v>428.57</v>
      </c>
      <c r="K68" s="244">
        <v>611.0629999999999</v>
      </c>
      <c r="L68" s="244">
        <v>3602.834</v>
      </c>
      <c r="M68" s="244"/>
      <c r="N68" s="244">
        <v>6246.133</v>
      </c>
      <c r="O68" s="244">
        <v>9848.967</v>
      </c>
    </row>
    <row r="69" spans="1:15" s="245" customFormat="1" ht="12.75" customHeight="1">
      <c r="A69" s="256" t="s">
        <v>145</v>
      </c>
      <c r="B69" s="244">
        <v>1145</v>
      </c>
      <c r="C69" s="244">
        <v>88</v>
      </c>
      <c r="D69" s="244">
        <v>-167</v>
      </c>
      <c r="E69" s="244">
        <v>-38</v>
      </c>
      <c r="F69" s="244"/>
      <c r="G69" s="244">
        <v>51</v>
      </c>
      <c r="H69" s="244">
        <v>518</v>
      </c>
      <c r="I69" s="244"/>
      <c r="J69" s="244">
        <v>127.5</v>
      </c>
      <c r="K69" s="244">
        <v>150.56</v>
      </c>
      <c r="L69" s="244">
        <v>0</v>
      </c>
      <c r="M69" s="244"/>
      <c r="N69" s="244">
        <v>1875.06</v>
      </c>
      <c r="O69" s="244">
        <v>1875.06</v>
      </c>
    </row>
    <row r="70" spans="1:15" s="245" customFormat="1" ht="12.75" customHeight="1">
      <c r="A70" s="256" t="s">
        <v>144</v>
      </c>
      <c r="B70" s="244">
        <v>6514.5</v>
      </c>
      <c r="C70" s="244">
        <v>101</v>
      </c>
      <c r="D70" s="244">
        <v>-1353</v>
      </c>
      <c r="E70" s="244">
        <v>-461</v>
      </c>
      <c r="F70" s="244"/>
      <c r="G70" s="244">
        <v>418</v>
      </c>
      <c r="H70" s="244">
        <v>1358</v>
      </c>
      <c r="I70" s="244"/>
      <c r="J70" s="244">
        <v>1582.7</v>
      </c>
      <c r="K70" s="244">
        <v>567.287</v>
      </c>
      <c r="L70" s="244">
        <v>38.14</v>
      </c>
      <c r="M70" s="244"/>
      <c r="N70" s="244">
        <v>8727.487</v>
      </c>
      <c r="O70" s="244">
        <v>8765.626999999999</v>
      </c>
    </row>
    <row r="71" spans="1:15" s="245" customFormat="1" ht="12.75" customHeight="1">
      <c r="A71" s="256" t="s">
        <v>143</v>
      </c>
      <c r="B71" s="244">
        <v>68575</v>
      </c>
      <c r="C71" s="244">
        <v>2618</v>
      </c>
      <c r="D71" s="244">
        <v>-9313</v>
      </c>
      <c r="E71" s="244">
        <v>3973</v>
      </c>
      <c r="F71" s="244"/>
      <c r="G71" s="244">
        <v>961</v>
      </c>
      <c r="H71" s="244">
        <v>5923</v>
      </c>
      <c r="I71" s="244"/>
      <c r="J71" s="244">
        <v>23735.57</v>
      </c>
      <c r="K71" s="244">
        <v>5168.618</v>
      </c>
      <c r="L71" s="244">
        <v>14130.816000000006</v>
      </c>
      <c r="M71" s="244"/>
      <c r="N71" s="244">
        <v>101641.18800000001</v>
      </c>
      <c r="O71" s="244">
        <v>115772.00400000002</v>
      </c>
    </row>
    <row r="72" spans="1:15" s="245" customFormat="1" ht="12.75" customHeight="1">
      <c r="A72" s="256" t="s">
        <v>142</v>
      </c>
      <c r="B72" s="244">
        <v>4527.5</v>
      </c>
      <c r="C72" s="244">
        <v>13</v>
      </c>
      <c r="D72" s="244">
        <v>-271</v>
      </c>
      <c r="E72" s="244">
        <v>-314</v>
      </c>
      <c r="F72" s="244"/>
      <c r="G72" s="244">
        <v>95</v>
      </c>
      <c r="H72" s="244">
        <v>1077</v>
      </c>
      <c r="I72" s="244"/>
      <c r="J72" s="244">
        <v>236.47</v>
      </c>
      <c r="K72" s="244">
        <v>2036.4</v>
      </c>
      <c r="L72" s="244">
        <v>0</v>
      </c>
      <c r="M72" s="244"/>
      <c r="N72" s="244">
        <v>7400.37</v>
      </c>
      <c r="O72" s="244">
        <v>7400.37</v>
      </c>
    </row>
    <row r="73" spans="1:15" s="245" customFormat="1" ht="12.75" customHeight="1">
      <c r="A73" s="256" t="s">
        <v>141</v>
      </c>
      <c r="B73" s="244">
        <v>1049</v>
      </c>
      <c r="C73" s="244">
        <v>8</v>
      </c>
      <c r="D73" s="244">
        <v>-381</v>
      </c>
      <c r="E73" s="244">
        <v>-34</v>
      </c>
      <c r="F73" s="244"/>
      <c r="G73" s="244">
        <v>21</v>
      </c>
      <c r="H73" s="244">
        <v>830</v>
      </c>
      <c r="I73" s="244"/>
      <c r="J73" s="244">
        <v>34</v>
      </c>
      <c r="K73" s="244">
        <v>113.5</v>
      </c>
      <c r="L73" s="244">
        <v>142.302</v>
      </c>
      <c r="M73" s="244"/>
      <c r="N73" s="244">
        <v>1640.5</v>
      </c>
      <c r="O73" s="244">
        <v>1782.802</v>
      </c>
    </row>
    <row r="74" spans="1:15" s="245" customFormat="1" ht="12.75" customHeight="1">
      <c r="A74" s="256" t="s">
        <v>336</v>
      </c>
      <c r="B74" s="244">
        <v>13522</v>
      </c>
      <c r="C74" s="244">
        <v>192</v>
      </c>
      <c r="D74" s="244">
        <v>-464</v>
      </c>
      <c r="E74" s="244">
        <v>-271</v>
      </c>
      <c r="F74" s="244"/>
      <c r="G74" s="244">
        <v>346</v>
      </c>
      <c r="H74" s="244">
        <v>1209</v>
      </c>
      <c r="I74" s="244"/>
      <c r="J74" s="244">
        <v>2813.84</v>
      </c>
      <c r="K74" s="244">
        <v>3228.732</v>
      </c>
      <c r="L74" s="244">
        <v>5419.144</v>
      </c>
      <c r="M74" s="244"/>
      <c r="N74" s="244">
        <v>20576.572</v>
      </c>
      <c r="O74" s="244">
        <v>25995.716</v>
      </c>
    </row>
    <row r="75" spans="1:15" s="245" customFormat="1" ht="12.75" customHeight="1">
      <c r="A75" s="256" t="s">
        <v>139</v>
      </c>
      <c r="B75" s="244">
        <v>1667</v>
      </c>
      <c r="C75" s="244">
        <v>5</v>
      </c>
      <c r="D75" s="244">
        <v>-80</v>
      </c>
      <c r="E75" s="244">
        <v>-109</v>
      </c>
      <c r="F75" s="244"/>
      <c r="G75" s="244">
        <v>0</v>
      </c>
      <c r="H75" s="244">
        <v>1582</v>
      </c>
      <c r="I75" s="244"/>
      <c r="J75" s="244">
        <v>170</v>
      </c>
      <c r="K75" s="244">
        <v>538.86</v>
      </c>
      <c r="L75" s="244">
        <v>0</v>
      </c>
      <c r="M75" s="244"/>
      <c r="N75" s="244">
        <v>3773.86</v>
      </c>
      <c r="O75" s="244">
        <v>3773.86</v>
      </c>
    </row>
    <row r="76" spans="1:15" s="245" customFormat="1" ht="12.75" customHeight="1">
      <c r="A76" s="256" t="s">
        <v>138</v>
      </c>
      <c r="B76" s="244">
        <v>2881.5</v>
      </c>
      <c r="C76" s="244">
        <v>87</v>
      </c>
      <c r="D76" s="244">
        <v>-56</v>
      </c>
      <c r="E76" s="244">
        <v>-107</v>
      </c>
      <c r="F76" s="244"/>
      <c r="G76" s="244">
        <v>83</v>
      </c>
      <c r="H76" s="244">
        <v>642</v>
      </c>
      <c r="I76" s="244"/>
      <c r="J76" s="244">
        <v>364.14</v>
      </c>
      <c r="K76" s="244">
        <v>189.81799999999998</v>
      </c>
      <c r="L76" s="244">
        <v>6.282</v>
      </c>
      <c r="M76" s="244"/>
      <c r="N76" s="244">
        <v>4084.4579999999996</v>
      </c>
      <c r="O76" s="244">
        <v>4090.74</v>
      </c>
    </row>
    <row r="77" spans="1:15" s="245" customFormat="1" ht="12.75" customHeight="1">
      <c r="A77" s="256" t="s">
        <v>137</v>
      </c>
      <c r="B77" s="244">
        <v>1661.5</v>
      </c>
      <c r="C77" s="244">
        <v>32</v>
      </c>
      <c r="D77" s="244">
        <v>-154</v>
      </c>
      <c r="E77" s="244">
        <v>-41</v>
      </c>
      <c r="F77" s="244"/>
      <c r="G77" s="244">
        <v>0</v>
      </c>
      <c r="H77" s="244">
        <v>350</v>
      </c>
      <c r="I77" s="244"/>
      <c r="J77" s="244">
        <v>165.75</v>
      </c>
      <c r="K77" s="244">
        <v>720.69</v>
      </c>
      <c r="L77" s="244">
        <v>610.8</v>
      </c>
      <c r="M77" s="244"/>
      <c r="N77" s="244">
        <v>2734.94</v>
      </c>
      <c r="O77" s="244">
        <v>3345.74</v>
      </c>
    </row>
    <row r="78" spans="1:15" s="245" customFormat="1" ht="12.75" customHeight="1">
      <c r="A78" s="256" t="s">
        <v>136</v>
      </c>
      <c r="B78" s="244">
        <v>3624</v>
      </c>
      <c r="C78" s="244">
        <v>94</v>
      </c>
      <c r="D78" s="244">
        <v>-1452</v>
      </c>
      <c r="E78" s="244">
        <v>-22</v>
      </c>
      <c r="F78" s="244"/>
      <c r="G78" s="244">
        <v>214</v>
      </c>
      <c r="H78" s="244">
        <v>475</v>
      </c>
      <c r="I78" s="244"/>
      <c r="J78" s="244">
        <v>575.11</v>
      </c>
      <c r="K78" s="244">
        <v>417.23799999999994</v>
      </c>
      <c r="L78" s="244">
        <v>102.9</v>
      </c>
      <c r="M78" s="244"/>
      <c r="N78" s="244">
        <v>3925.348</v>
      </c>
      <c r="O78" s="244">
        <v>4028.248</v>
      </c>
    </row>
    <row r="79" spans="1:15" s="245" customFormat="1" ht="12.75" customHeight="1">
      <c r="A79" s="256" t="s">
        <v>135</v>
      </c>
      <c r="B79" s="244">
        <v>3564.5</v>
      </c>
      <c r="C79" s="244">
        <v>65</v>
      </c>
      <c r="D79" s="244">
        <v>-1216</v>
      </c>
      <c r="E79" s="244">
        <v>-186</v>
      </c>
      <c r="F79" s="244"/>
      <c r="G79" s="244">
        <v>0</v>
      </c>
      <c r="H79" s="244">
        <v>386</v>
      </c>
      <c r="I79" s="244"/>
      <c r="J79" s="244">
        <v>375.53</v>
      </c>
      <c r="K79" s="244">
        <v>387.82099999999997</v>
      </c>
      <c r="L79" s="244">
        <v>2087.011</v>
      </c>
      <c r="M79" s="244"/>
      <c r="N79" s="244">
        <v>3376.8509999999997</v>
      </c>
      <c r="O79" s="244">
        <v>5463.861999999999</v>
      </c>
    </row>
    <row r="80" spans="1:15" s="245" customFormat="1" ht="12.75" customHeight="1">
      <c r="A80" s="256" t="s">
        <v>281</v>
      </c>
      <c r="B80" s="244">
        <v>1132</v>
      </c>
      <c r="C80" s="244">
        <v>59</v>
      </c>
      <c r="D80" s="244">
        <v>-204</v>
      </c>
      <c r="E80" s="244">
        <v>-35</v>
      </c>
      <c r="F80" s="244"/>
      <c r="G80" s="244">
        <v>0</v>
      </c>
      <c r="H80" s="244">
        <v>779</v>
      </c>
      <c r="I80" s="244"/>
      <c r="J80" s="244">
        <v>150.11</v>
      </c>
      <c r="K80" s="244">
        <v>255.66299999999998</v>
      </c>
      <c r="L80" s="244">
        <v>0</v>
      </c>
      <c r="M80" s="244"/>
      <c r="N80" s="244">
        <v>2136.773</v>
      </c>
      <c r="O80" s="244">
        <v>2136.773</v>
      </c>
    </row>
    <row r="81" spans="1:15" s="245" customFormat="1" ht="12.75" customHeight="1">
      <c r="A81" s="256" t="s">
        <v>133</v>
      </c>
      <c r="B81" s="244">
        <v>1534</v>
      </c>
      <c r="C81" s="244">
        <v>28</v>
      </c>
      <c r="D81" s="244">
        <v>-5</v>
      </c>
      <c r="E81" s="244">
        <v>-77</v>
      </c>
      <c r="F81" s="244"/>
      <c r="G81" s="244">
        <v>15</v>
      </c>
      <c r="H81" s="244">
        <v>602</v>
      </c>
      <c r="I81" s="244"/>
      <c r="J81" s="244">
        <v>164.39</v>
      </c>
      <c r="K81" s="244">
        <v>471.94</v>
      </c>
      <c r="L81" s="244">
        <v>0</v>
      </c>
      <c r="M81" s="244"/>
      <c r="N81" s="244">
        <v>2733.33</v>
      </c>
      <c r="O81" s="244">
        <v>2733.33</v>
      </c>
    </row>
    <row r="82" spans="1:15" s="245" customFormat="1" ht="12.75" customHeight="1">
      <c r="A82" s="256" t="s">
        <v>132</v>
      </c>
      <c r="B82" s="244">
        <v>1201.5</v>
      </c>
      <c r="C82" s="244">
        <v>55</v>
      </c>
      <c r="D82" s="244">
        <v>-67</v>
      </c>
      <c r="E82" s="244">
        <v>-20</v>
      </c>
      <c r="F82" s="244"/>
      <c r="G82" s="244">
        <v>0</v>
      </c>
      <c r="H82" s="244">
        <v>1006</v>
      </c>
      <c r="I82" s="244"/>
      <c r="J82" s="244">
        <v>75.14</v>
      </c>
      <c r="K82" s="244">
        <v>295.04</v>
      </c>
      <c r="L82" s="244">
        <v>0</v>
      </c>
      <c r="M82" s="244"/>
      <c r="N82" s="244">
        <v>2545.68</v>
      </c>
      <c r="O82" s="244">
        <v>2545.68</v>
      </c>
    </row>
    <row r="83" spans="1:15" s="245" customFormat="1" ht="12.75" customHeight="1">
      <c r="A83" s="256" t="s">
        <v>131</v>
      </c>
      <c r="B83" s="244">
        <v>837.5</v>
      </c>
      <c r="C83" s="244">
        <v>17</v>
      </c>
      <c r="D83" s="244">
        <v>-266</v>
      </c>
      <c r="E83" s="244">
        <v>-12</v>
      </c>
      <c r="F83" s="244"/>
      <c r="G83" s="244">
        <v>10</v>
      </c>
      <c r="H83" s="244">
        <v>506</v>
      </c>
      <c r="I83" s="244"/>
      <c r="J83" s="244">
        <v>104.89</v>
      </c>
      <c r="K83" s="244">
        <v>279.49</v>
      </c>
      <c r="L83" s="244">
        <v>0</v>
      </c>
      <c r="M83" s="244"/>
      <c r="N83" s="244">
        <v>1476.88</v>
      </c>
      <c r="O83" s="244">
        <v>1476.88</v>
      </c>
    </row>
    <row r="84" spans="1:15" s="245" customFormat="1" ht="12.75" customHeight="1">
      <c r="A84" s="256" t="s">
        <v>130</v>
      </c>
      <c r="B84" s="244">
        <v>3341</v>
      </c>
      <c r="C84" s="244">
        <v>105</v>
      </c>
      <c r="D84" s="244">
        <v>-1607</v>
      </c>
      <c r="E84" s="244">
        <v>-121</v>
      </c>
      <c r="F84" s="244"/>
      <c r="G84" s="244">
        <v>29</v>
      </c>
      <c r="H84" s="244">
        <v>784</v>
      </c>
      <c r="I84" s="244"/>
      <c r="J84" s="244">
        <v>526.83</v>
      </c>
      <c r="K84" s="244">
        <v>269.14</v>
      </c>
      <c r="L84" s="244">
        <v>19.704</v>
      </c>
      <c r="M84" s="244"/>
      <c r="N84" s="244">
        <v>3326.97</v>
      </c>
      <c r="O84" s="244">
        <v>3346.674</v>
      </c>
    </row>
    <row r="85" spans="1:15" s="245" customFormat="1" ht="12.75" customHeight="1">
      <c r="A85" s="256" t="s">
        <v>335</v>
      </c>
      <c r="B85" s="244">
        <v>870.5</v>
      </c>
      <c r="C85" s="244">
        <v>29</v>
      </c>
      <c r="D85" s="244">
        <v>-66</v>
      </c>
      <c r="E85" s="244">
        <v>-17</v>
      </c>
      <c r="F85" s="244"/>
      <c r="G85" s="244">
        <v>0</v>
      </c>
      <c r="H85" s="244">
        <v>597</v>
      </c>
      <c r="I85" s="244"/>
      <c r="J85" s="244">
        <v>51</v>
      </c>
      <c r="K85" s="244">
        <v>78.41</v>
      </c>
      <c r="L85" s="244">
        <v>0</v>
      </c>
      <c r="M85" s="244"/>
      <c r="N85" s="244">
        <v>1542.91</v>
      </c>
      <c r="O85" s="244">
        <v>1542.91</v>
      </c>
    </row>
    <row r="86" spans="1:31" s="245" customFormat="1" ht="12.75" customHeight="1">
      <c r="A86" s="256" t="s">
        <v>276</v>
      </c>
      <c r="B86" s="244">
        <v>328</v>
      </c>
      <c r="C86" s="244">
        <v>21</v>
      </c>
      <c r="D86" s="244">
        <v>-24</v>
      </c>
      <c r="E86" s="244">
        <v>-9</v>
      </c>
      <c r="F86" s="244"/>
      <c r="G86" s="244">
        <v>0</v>
      </c>
      <c r="H86" s="244">
        <v>260</v>
      </c>
      <c r="I86" s="244"/>
      <c r="J86" s="244">
        <v>51</v>
      </c>
      <c r="K86" s="244">
        <v>235.1</v>
      </c>
      <c r="L86" s="244">
        <v>0</v>
      </c>
      <c r="M86" s="244"/>
      <c r="N86" s="244">
        <v>862.1</v>
      </c>
      <c r="O86" s="244">
        <v>862.1</v>
      </c>
      <c r="Q86" s="287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</row>
    <row r="87" spans="1:15" s="245" customFormat="1" ht="12.75" customHeight="1">
      <c r="A87" s="256" t="s">
        <v>337</v>
      </c>
      <c r="B87" s="244">
        <v>1751</v>
      </c>
      <c r="C87" s="244">
        <v>16</v>
      </c>
      <c r="D87" s="244">
        <v>-150</v>
      </c>
      <c r="E87" s="244">
        <v>-52</v>
      </c>
      <c r="F87" s="244"/>
      <c r="G87" s="244">
        <v>455</v>
      </c>
      <c r="H87" s="244">
        <v>643</v>
      </c>
      <c r="I87" s="244"/>
      <c r="J87" s="244">
        <v>342.04</v>
      </c>
      <c r="K87" s="244">
        <v>97.9</v>
      </c>
      <c r="L87" s="244">
        <v>0</v>
      </c>
      <c r="M87" s="244"/>
      <c r="N87" s="244">
        <v>3102.94</v>
      </c>
      <c r="O87" s="244">
        <v>3102.94</v>
      </c>
    </row>
    <row r="88" spans="1:15" s="245" customFormat="1" ht="12.75" customHeight="1">
      <c r="A88" s="256" t="s">
        <v>274</v>
      </c>
      <c r="B88" s="244">
        <v>1487.5</v>
      </c>
      <c r="C88" s="244">
        <v>8</v>
      </c>
      <c r="D88" s="244">
        <v>-483</v>
      </c>
      <c r="E88" s="244">
        <v>9</v>
      </c>
      <c r="F88" s="244"/>
      <c r="G88" s="244">
        <v>0</v>
      </c>
      <c r="H88" s="244">
        <v>560</v>
      </c>
      <c r="I88" s="244"/>
      <c r="J88" s="244">
        <v>158.61</v>
      </c>
      <c r="K88" s="244">
        <v>202.19</v>
      </c>
      <c r="L88" s="244">
        <v>3001.57</v>
      </c>
      <c r="M88" s="244"/>
      <c r="N88" s="244">
        <v>1942.3</v>
      </c>
      <c r="O88" s="244">
        <v>4943.87</v>
      </c>
    </row>
    <row r="89" spans="1:15" s="245" customFormat="1" ht="12.75" customHeight="1">
      <c r="A89" s="256" t="s">
        <v>273</v>
      </c>
      <c r="B89" s="244">
        <v>6554.5</v>
      </c>
      <c r="C89" s="244">
        <v>90</v>
      </c>
      <c r="D89" s="244">
        <v>-86</v>
      </c>
      <c r="E89" s="244">
        <v>61</v>
      </c>
      <c r="F89" s="244"/>
      <c r="G89" s="244">
        <v>36</v>
      </c>
      <c r="H89" s="244">
        <v>1854</v>
      </c>
      <c r="I89" s="244"/>
      <c r="J89" s="244">
        <v>1457.07</v>
      </c>
      <c r="K89" s="244">
        <v>1157.755</v>
      </c>
      <c r="L89" s="244">
        <v>431.53</v>
      </c>
      <c r="M89" s="244"/>
      <c r="N89" s="244">
        <v>11124.324999999999</v>
      </c>
      <c r="O89" s="244">
        <v>11555.855</v>
      </c>
    </row>
    <row r="90" spans="1:15" s="245" customFormat="1" ht="12.75" customHeight="1">
      <c r="A90" s="256" t="s">
        <v>124</v>
      </c>
      <c r="B90" s="244">
        <v>1417</v>
      </c>
      <c r="C90" s="244">
        <v>36</v>
      </c>
      <c r="D90" s="244">
        <v>-294</v>
      </c>
      <c r="E90" s="244">
        <v>-49</v>
      </c>
      <c r="F90" s="244"/>
      <c r="G90" s="244">
        <v>0</v>
      </c>
      <c r="H90" s="244">
        <v>472</v>
      </c>
      <c r="I90" s="244"/>
      <c r="J90" s="244">
        <v>68</v>
      </c>
      <c r="K90" s="244">
        <v>67.6</v>
      </c>
      <c r="L90" s="244">
        <v>0</v>
      </c>
      <c r="M90" s="244"/>
      <c r="N90" s="244">
        <v>1717.6</v>
      </c>
      <c r="O90" s="244">
        <v>1717.6</v>
      </c>
    </row>
    <row r="91" spans="1:15" s="245" customFormat="1" ht="12.75" customHeight="1">
      <c r="A91" s="256" t="s">
        <v>272</v>
      </c>
      <c r="B91" s="244">
        <v>855.5</v>
      </c>
      <c r="C91" s="244">
        <v>13</v>
      </c>
      <c r="D91" s="244">
        <v>-139</v>
      </c>
      <c r="E91" s="244">
        <v>-37</v>
      </c>
      <c r="F91" s="244"/>
      <c r="G91" s="244">
        <v>14</v>
      </c>
      <c r="H91" s="244">
        <v>566</v>
      </c>
      <c r="I91" s="244"/>
      <c r="J91" s="244">
        <v>92.14</v>
      </c>
      <c r="K91" s="244">
        <v>71.16</v>
      </c>
      <c r="L91" s="244">
        <v>237.6</v>
      </c>
      <c r="M91" s="244"/>
      <c r="N91" s="244">
        <v>1435.8</v>
      </c>
      <c r="O91" s="244">
        <v>1673.4</v>
      </c>
    </row>
    <row r="92" spans="1:15" s="245" customFormat="1" ht="12.75" customHeight="1">
      <c r="A92" s="256" t="s">
        <v>338</v>
      </c>
      <c r="B92" s="244">
        <v>2427</v>
      </c>
      <c r="C92" s="244">
        <v>43</v>
      </c>
      <c r="D92" s="244">
        <v>-449</v>
      </c>
      <c r="E92" s="244">
        <v>-117</v>
      </c>
      <c r="F92" s="244"/>
      <c r="G92" s="244">
        <v>10</v>
      </c>
      <c r="H92" s="244">
        <v>1123</v>
      </c>
      <c r="I92" s="244"/>
      <c r="J92" s="244">
        <v>314.5</v>
      </c>
      <c r="K92" s="244">
        <v>86.94</v>
      </c>
      <c r="L92" s="244">
        <v>23.095</v>
      </c>
      <c r="M92" s="244"/>
      <c r="N92" s="244">
        <v>3438.44</v>
      </c>
      <c r="O92" s="244">
        <v>3461.535</v>
      </c>
    </row>
    <row r="93" spans="1:15" s="245" customFormat="1" ht="12.75" customHeight="1">
      <c r="A93" s="256" t="s">
        <v>345</v>
      </c>
      <c r="B93" s="244">
        <v>1177.5</v>
      </c>
      <c r="C93" s="244">
        <v>3</v>
      </c>
      <c r="D93" s="244">
        <v>-400</v>
      </c>
      <c r="E93" s="244">
        <v>-39</v>
      </c>
      <c r="F93" s="244"/>
      <c r="G93" s="244">
        <v>0</v>
      </c>
      <c r="H93" s="244">
        <v>506</v>
      </c>
      <c r="I93" s="244"/>
      <c r="J93" s="244">
        <v>237.49</v>
      </c>
      <c r="K93" s="244">
        <v>51.7</v>
      </c>
      <c r="L93" s="244">
        <v>75.8</v>
      </c>
      <c r="M93" s="244"/>
      <c r="N93" s="244">
        <v>1536.69</v>
      </c>
      <c r="O93" s="244">
        <v>1612.49</v>
      </c>
    </row>
    <row r="94" spans="1:15" s="245" customFormat="1" ht="12.75" customHeight="1">
      <c r="A94" s="256" t="s">
        <v>120</v>
      </c>
      <c r="B94" s="244">
        <v>7366.5</v>
      </c>
      <c r="C94" s="244">
        <v>106</v>
      </c>
      <c r="D94" s="244">
        <v>-539</v>
      </c>
      <c r="E94" s="244">
        <v>156</v>
      </c>
      <c r="F94" s="244"/>
      <c r="G94" s="244">
        <v>115</v>
      </c>
      <c r="H94" s="244">
        <v>2054</v>
      </c>
      <c r="I94" s="244"/>
      <c r="J94" s="244">
        <v>1229.61</v>
      </c>
      <c r="K94" s="244">
        <v>1897.5139999999997</v>
      </c>
      <c r="L94" s="244">
        <v>1424.1119999999999</v>
      </c>
      <c r="M94" s="244"/>
      <c r="N94" s="244">
        <v>12385.624</v>
      </c>
      <c r="O94" s="244">
        <v>13809.735999999999</v>
      </c>
    </row>
    <row r="95" spans="1:15" s="245" customFormat="1" ht="12.75" customHeight="1">
      <c r="A95" s="256" t="s">
        <v>119</v>
      </c>
      <c r="B95" s="244">
        <v>1630</v>
      </c>
      <c r="C95" s="244">
        <v>67</v>
      </c>
      <c r="D95" s="244">
        <v>-116</v>
      </c>
      <c r="E95" s="244">
        <v>-56</v>
      </c>
      <c r="F95" s="244"/>
      <c r="G95" s="244">
        <v>0</v>
      </c>
      <c r="H95" s="244">
        <v>879</v>
      </c>
      <c r="I95" s="244"/>
      <c r="J95" s="244">
        <v>170</v>
      </c>
      <c r="K95" s="244">
        <v>42.8</v>
      </c>
      <c r="L95" s="244">
        <v>10.128</v>
      </c>
      <c r="M95" s="244"/>
      <c r="N95" s="244">
        <v>2616.8</v>
      </c>
      <c r="O95" s="244">
        <v>2626.9280000000003</v>
      </c>
    </row>
    <row r="96" spans="1:15" s="245" customFormat="1" ht="12.75" customHeight="1">
      <c r="A96" s="256" t="s">
        <v>118</v>
      </c>
      <c r="B96" s="244">
        <v>678.5</v>
      </c>
      <c r="C96" s="244">
        <v>19</v>
      </c>
      <c r="D96" s="244">
        <v>-68</v>
      </c>
      <c r="E96" s="244">
        <v>-12</v>
      </c>
      <c r="F96" s="244"/>
      <c r="G96" s="244">
        <v>18</v>
      </c>
      <c r="H96" s="244">
        <v>171</v>
      </c>
      <c r="I96" s="244"/>
      <c r="J96" s="244">
        <v>87.72</v>
      </c>
      <c r="K96" s="244">
        <v>58</v>
      </c>
      <c r="L96" s="244">
        <v>0</v>
      </c>
      <c r="M96" s="244"/>
      <c r="N96" s="244">
        <v>952.22</v>
      </c>
      <c r="O96" s="244">
        <v>952.22</v>
      </c>
    </row>
    <row r="97" spans="1:15" s="245" customFormat="1" ht="12.75" customHeight="1">
      <c r="A97" s="256" t="s">
        <v>339</v>
      </c>
      <c r="B97" s="244">
        <v>1391</v>
      </c>
      <c r="C97" s="244">
        <v>14</v>
      </c>
      <c r="D97" s="244">
        <v>-355</v>
      </c>
      <c r="E97" s="244">
        <v>-23</v>
      </c>
      <c r="F97" s="244"/>
      <c r="G97" s="244">
        <v>147</v>
      </c>
      <c r="H97" s="244">
        <v>392</v>
      </c>
      <c r="I97" s="244"/>
      <c r="J97" s="244">
        <v>199.24</v>
      </c>
      <c r="K97" s="244">
        <v>240.9</v>
      </c>
      <c r="L97" s="244">
        <v>0</v>
      </c>
      <c r="M97" s="244"/>
      <c r="N97" s="244">
        <v>2006.14</v>
      </c>
      <c r="O97" s="244">
        <v>2006.14</v>
      </c>
    </row>
    <row r="98" spans="1:15" s="245" customFormat="1" ht="12.75" customHeight="1">
      <c r="A98" s="256" t="s">
        <v>116</v>
      </c>
      <c r="B98" s="244">
        <v>7098</v>
      </c>
      <c r="C98" s="244">
        <v>34</v>
      </c>
      <c r="D98" s="244">
        <v>-2203</v>
      </c>
      <c r="E98" s="244">
        <v>150</v>
      </c>
      <c r="F98" s="244"/>
      <c r="G98" s="244">
        <v>156</v>
      </c>
      <c r="H98" s="244">
        <v>514</v>
      </c>
      <c r="I98" s="244"/>
      <c r="J98" s="244">
        <v>1006.4</v>
      </c>
      <c r="K98" s="244">
        <v>3178.2409999999986</v>
      </c>
      <c r="L98" s="244">
        <v>11713.289</v>
      </c>
      <c r="M98" s="244"/>
      <c r="N98" s="244">
        <v>9933.640999999998</v>
      </c>
      <c r="O98" s="244">
        <v>21646.93</v>
      </c>
    </row>
    <row r="99" spans="1:15" s="245" customFormat="1" ht="12.75" customHeight="1">
      <c r="A99" s="256" t="s">
        <v>115</v>
      </c>
      <c r="B99" s="244">
        <v>3449.5</v>
      </c>
      <c r="C99" s="244">
        <v>76</v>
      </c>
      <c r="D99" s="244">
        <v>0</v>
      </c>
      <c r="E99" s="244">
        <v>-161</v>
      </c>
      <c r="F99" s="244"/>
      <c r="G99" s="244">
        <v>14</v>
      </c>
      <c r="H99" s="244">
        <v>1100</v>
      </c>
      <c r="I99" s="244"/>
      <c r="J99" s="244">
        <v>265.03</v>
      </c>
      <c r="K99" s="244">
        <v>1045.36</v>
      </c>
      <c r="L99" s="244">
        <v>16.84</v>
      </c>
      <c r="M99" s="244"/>
      <c r="N99" s="244">
        <v>5788.89</v>
      </c>
      <c r="O99" s="244">
        <v>5805.73</v>
      </c>
    </row>
    <row r="100" spans="1:15" s="245" customFormat="1" ht="12.75" customHeight="1">
      <c r="A100" s="256" t="s">
        <v>114</v>
      </c>
      <c r="B100" s="244">
        <v>3217.5</v>
      </c>
      <c r="C100" s="244">
        <v>44</v>
      </c>
      <c r="D100" s="244">
        <v>-549</v>
      </c>
      <c r="E100" s="244">
        <v>-81</v>
      </c>
      <c r="F100" s="244"/>
      <c r="G100" s="244">
        <v>6</v>
      </c>
      <c r="H100" s="244">
        <v>1216</v>
      </c>
      <c r="I100" s="244"/>
      <c r="J100" s="244">
        <v>361.25</v>
      </c>
      <c r="K100" s="244">
        <v>581.055</v>
      </c>
      <c r="L100" s="244">
        <v>110</v>
      </c>
      <c r="M100" s="244"/>
      <c r="N100" s="244">
        <v>4795.805</v>
      </c>
      <c r="O100" s="244">
        <v>4905.805</v>
      </c>
    </row>
    <row r="101" spans="1:15" s="245" customFormat="1" ht="12.75" customHeight="1">
      <c r="A101" s="256" t="s">
        <v>113</v>
      </c>
      <c r="B101" s="244">
        <v>2395</v>
      </c>
      <c r="C101" s="244">
        <v>50</v>
      </c>
      <c r="D101" s="244">
        <v>-413</v>
      </c>
      <c r="E101" s="244">
        <v>-59</v>
      </c>
      <c r="F101" s="244"/>
      <c r="G101" s="244">
        <v>258</v>
      </c>
      <c r="H101" s="244">
        <v>305</v>
      </c>
      <c r="I101" s="244"/>
      <c r="J101" s="244">
        <v>337.79</v>
      </c>
      <c r="K101" s="244">
        <v>267.92699999999996</v>
      </c>
      <c r="L101" s="244">
        <v>1697.508</v>
      </c>
      <c r="M101" s="244"/>
      <c r="N101" s="244">
        <v>3141.717</v>
      </c>
      <c r="O101" s="244">
        <v>4839.225</v>
      </c>
    </row>
    <row r="102" spans="1:15" s="245" customFormat="1" ht="12.75" customHeight="1">
      <c r="A102" s="256" t="s">
        <v>112</v>
      </c>
      <c r="B102" s="244">
        <v>733.5</v>
      </c>
      <c r="C102" s="244">
        <v>57</v>
      </c>
      <c r="D102" s="244">
        <v>-67</v>
      </c>
      <c r="E102" s="244">
        <v>-30</v>
      </c>
      <c r="F102" s="244"/>
      <c r="G102" s="244">
        <v>0</v>
      </c>
      <c r="H102" s="244">
        <v>1176</v>
      </c>
      <c r="I102" s="244"/>
      <c r="J102" s="244">
        <v>113.39</v>
      </c>
      <c r="K102" s="244">
        <v>56</v>
      </c>
      <c r="L102" s="244">
        <v>0</v>
      </c>
      <c r="M102" s="244"/>
      <c r="N102" s="244">
        <v>2038.89</v>
      </c>
      <c r="O102" s="244">
        <v>2038.89</v>
      </c>
    </row>
    <row r="103" spans="1:15" s="245" customFormat="1" ht="12.75" customHeight="1">
      <c r="A103" s="256" t="s">
        <v>261</v>
      </c>
      <c r="B103" s="244">
        <v>2158.5</v>
      </c>
      <c r="C103" s="244">
        <v>25</v>
      </c>
      <c r="D103" s="244">
        <v>-444</v>
      </c>
      <c r="E103" s="244">
        <v>-147</v>
      </c>
      <c r="F103" s="244"/>
      <c r="G103" s="244">
        <v>13</v>
      </c>
      <c r="H103" s="244">
        <v>156</v>
      </c>
      <c r="I103" s="244"/>
      <c r="J103" s="244">
        <v>419.22</v>
      </c>
      <c r="K103" s="244">
        <v>312.2</v>
      </c>
      <c r="L103" s="244">
        <v>26.902</v>
      </c>
      <c r="M103" s="244"/>
      <c r="N103" s="244">
        <v>2492.92</v>
      </c>
      <c r="O103" s="244">
        <v>2519.822</v>
      </c>
    </row>
    <row r="104" spans="1:15" s="245" customFormat="1" ht="12.75" customHeight="1">
      <c r="A104" s="256" t="s">
        <v>110</v>
      </c>
      <c r="B104" s="244">
        <v>12197.5</v>
      </c>
      <c r="C104" s="244">
        <v>196</v>
      </c>
      <c r="D104" s="244">
        <v>-378</v>
      </c>
      <c r="E104" s="244">
        <v>-111</v>
      </c>
      <c r="F104" s="244"/>
      <c r="G104" s="244">
        <v>208</v>
      </c>
      <c r="H104" s="244">
        <v>1318</v>
      </c>
      <c r="I104" s="244"/>
      <c r="J104" s="244">
        <v>1724.48</v>
      </c>
      <c r="K104" s="244">
        <v>2423.131999999999</v>
      </c>
      <c r="L104" s="244">
        <v>3272.3869999999997</v>
      </c>
      <c r="M104" s="244"/>
      <c r="N104" s="244">
        <v>17578.111999999997</v>
      </c>
      <c r="O104" s="244">
        <v>20850.498999999996</v>
      </c>
    </row>
    <row r="105" spans="1:15" s="245" customFormat="1" ht="12.75" customHeight="1">
      <c r="A105" s="256" t="s">
        <v>260</v>
      </c>
      <c r="B105" s="244">
        <v>2966</v>
      </c>
      <c r="C105" s="244">
        <v>26</v>
      </c>
      <c r="D105" s="244">
        <v>-1006</v>
      </c>
      <c r="E105" s="244">
        <v>-143</v>
      </c>
      <c r="F105" s="244"/>
      <c r="G105" s="244">
        <v>98</v>
      </c>
      <c r="H105" s="244">
        <v>1356</v>
      </c>
      <c r="I105" s="244"/>
      <c r="J105" s="244">
        <v>535.16</v>
      </c>
      <c r="K105" s="244">
        <v>430.67199999999997</v>
      </c>
      <c r="L105" s="244">
        <v>155.25</v>
      </c>
      <c r="M105" s="244"/>
      <c r="N105" s="244">
        <v>4262.831999999999</v>
      </c>
      <c r="O105" s="244">
        <v>4418.081999999999</v>
      </c>
    </row>
    <row r="106" spans="1:15" s="245" customFormat="1" ht="12.75" customHeight="1">
      <c r="A106" s="256" t="s">
        <v>105</v>
      </c>
      <c r="B106" s="244">
        <v>3275.5</v>
      </c>
      <c r="C106" s="244">
        <v>22</v>
      </c>
      <c r="D106" s="244">
        <v>-400</v>
      </c>
      <c r="E106" s="244">
        <v>-81</v>
      </c>
      <c r="F106" s="244"/>
      <c r="G106" s="244">
        <v>411</v>
      </c>
      <c r="H106" s="244">
        <v>729</v>
      </c>
      <c r="I106" s="244"/>
      <c r="J106" s="244">
        <v>242.25</v>
      </c>
      <c r="K106" s="244">
        <v>1073.158</v>
      </c>
      <c r="L106" s="244">
        <v>9.775</v>
      </c>
      <c r="M106" s="244"/>
      <c r="N106" s="244">
        <v>5271.907999999999</v>
      </c>
      <c r="O106" s="244">
        <v>5281.682999999999</v>
      </c>
    </row>
    <row r="107" spans="1:15" s="245" customFormat="1" ht="12.75" customHeight="1">
      <c r="A107" s="256" t="s">
        <v>104</v>
      </c>
      <c r="B107" s="244">
        <v>3169</v>
      </c>
      <c r="C107" s="244">
        <v>56</v>
      </c>
      <c r="D107" s="244">
        <v>-632</v>
      </c>
      <c r="E107" s="244">
        <v>127</v>
      </c>
      <c r="F107" s="244"/>
      <c r="G107" s="244">
        <v>414</v>
      </c>
      <c r="H107" s="244">
        <v>1868</v>
      </c>
      <c r="I107" s="244"/>
      <c r="J107" s="244">
        <v>494.53</v>
      </c>
      <c r="K107" s="244">
        <v>599.11</v>
      </c>
      <c r="L107" s="244">
        <v>8911.232</v>
      </c>
      <c r="M107" s="244"/>
      <c r="N107" s="244">
        <v>6095.64</v>
      </c>
      <c r="O107" s="244">
        <v>15006.872</v>
      </c>
    </row>
    <row r="108" spans="1:15" s="260" customFormat="1" ht="16.5" customHeight="1">
      <c r="A108" s="258" t="s">
        <v>16</v>
      </c>
      <c r="B108" s="259">
        <f>SUM(B4:B107)</f>
        <v>386070</v>
      </c>
      <c r="C108" s="259">
        <f>SUM(C4:C107)</f>
        <v>7771</v>
      </c>
      <c r="D108" s="259">
        <f>SUM(D4:D107)</f>
        <v>-54855</v>
      </c>
      <c r="E108" s="259">
        <f>SUM(E4:E107)</f>
        <v>1344</v>
      </c>
      <c r="F108" s="259"/>
      <c r="G108" s="259">
        <f>SUM(G4:G107)</f>
        <v>12746</v>
      </c>
      <c r="H108" s="259">
        <f>SUM(H4:H107)</f>
        <v>96089</v>
      </c>
      <c r="I108" s="259"/>
      <c r="J108" s="259">
        <f>SUM(J4:J107)</f>
        <v>72373.07999999999</v>
      </c>
      <c r="K108" s="259">
        <f>SUM(K4:K107)</f>
        <v>64860.06900000003</v>
      </c>
      <c r="L108" s="259">
        <f>SUM(L4:L107)</f>
        <v>176935.40099999993</v>
      </c>
      <c r="M108" s="259"/>
      <c r="N108" s="259">
        <f>SUM(N4:N107)</f>
        <v>586398.1489999999</v>
      </c>
      <c r="O108" s="259">
        <f>SUM(O4:O107)</f>
        <v>763333.55</v>
      </c>
    </row>
    <row r="109" spans="1:15" s="122" customFormat="1" ht="24" customHeight="1">
      <c r="A109" s="324" t="s">
        <v>346</v>
      </c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</row>
    <row r="110" spans="1:15" s="122" customFormat="1" ht="27" customHeight="1">
      <c r="A110" s="326" t="s">
        <v>319</v>
      </c>
      <c r="B110" s="325" t="s">
        <v>313</v>
      </c>
      <c r="C110" s="325"/>
      <c r="D110" s="325"/>
      <c r="E110" s="325"/>
      <c r="F110" s="252"/>
      <c r="G110" s="325" t="s">
        <v>326</v>
      </c>
      <c r="H110" s="325"/>
      <c r="I110" s="252"/>
      <c r="J110" s="325" t="s">
        <v>327</v>
      </c>
      <c r="K110" s="325"/>
      <c r="L110" s="325"/>
      <c r="M110" s="252"/>
      <c r="N110" s="325" t="s">
        <v>322</v>
      </c>
      <c r="O110" s="325"/>
    </row>
    <row r="111" spans="1:19" s="251" customFormat="1" ht="52.5" customHeight="1">
      <c r="A111" s="327"/>
      <c r="B111" s="246" t="s">
        <v>325</v>
      </c>
      <c r="C111" s="246" t="s">
        <v>331</v>
      </c>
      <c r="D111" s="247" t="s">
        <v>321</v>
      </c>
      <c r="E111" s="248" t="s">
        <v>343</v>
      </c>
      <c r="F111" s="253"/>
      <c r="G111" s="249" t="s">
        <v>332</v>
      </c>
      <c r="H111" s="248" t="s">
        <v>333</v>
      </c>
      <c r="I111" s="253"/>
      <c r="J111" s="248" t="s">
        <v>328</v>
      </c>
      <c r="K111" s="248" t="s">
        <v>329</v>
      </c>
      <c r="L111" s="248" t="s">
        <v>330</v>
      </c>
      <c r="M111" s="253"/>
      <c r="N111" s="248" t="s">
        <v>323</v>
      </c>
      <c r="O111" s="248" t="s">
        <v>324</v>
      </c>
      <c r="P111" s="250"/>
      <c r="Q111" s="250"/>
      <c r="R111" s="250"/>
      <c r="S111" s="250"/>
    </row>
    <row r="112" spans="1:15" s="245" customFormat="1" ht="24.75" customHeight="1">
      <c r="A112" s="256" t="s">
        <v>102</v>
      </c>
      <c r="B112" s="244">
        <v>2044</v>
      </c>
      <c r="C112" s="244">
        <v>18</v>
      </c>
      <c r="D112" s="244">
        <v>-76</v>
      </c>
      <c r="E112" s="244">
        <v>-62</v>
      </c>
      <c r="F112" s="244"/>
      <c r="G112" s="244">
        <v>74</v>
      </c>
      <c r="H112" s="244">
        <v>1341</v>
      </c>
      <c r="I112" s="244"/>
      <c r="J112" s="244">
        <v>504.39</v>
      </c>
      <c r="K112" s="244">
        <v>471.58</v>
      </c>
      <c r="L112" s="244">
        <v>0</v>
      </c>
      <c r="M112" s="244"/>
      <c r="N112" s="244">
        <v>4314.97</v>
      </c>
      <c r="O112" s="244">
        <v>4314.97</v>
      </c>
    </row>
    <row r="113" spans="1:15" s="245" customFormat="1" ht="12.75" customHeight="1">
      <c r="A113" s="256" t="s">
        <v>101</v>
      </c>
      <c r="B113" s="244">
        <v>1141</v>
      </c>
      <c r="C113" s="244">
        <v>79</v>
      </c>
      <c r="D113" s="244">
        <v>-78</v>
      </c>
      <c r="E113" s="244">
        <v>-9</v>
      </c>
      <c r="F113" s="244"/>
      <c r="G113" s="244">
        <v>0</v>
      </c>
      <c r="H113" s="244">
        <v>1007</v>
      </c>
      <c r="I113" s="244"/>
      <c r="J113" s="244">
        <v>114.75</v>
      </c>
      <c r="K113" s="244">
        <v>1398.61</v>
      </c>
      <c r="L113" s="244">
        <v>20.82</v>
      </c>
      <c r="M113" s="244"/>
      <c r="N113" s="244">
        <v>3653.36</v>
      </c>
      <c r="O113" s="244">
        <v>3674.18</v>
      </c>
    </row>
    <row r="114" spans="1:15" s="245" customFormat="1" ht="12.75" customHeight="1">
      <c r="A114" s="256" t="s">
        <v>100</v>
      </c>
      <c r="B114" s="244">
        <v>12212.5</v>
      </c>
      <c r="C114" s="244">
        <v>222</v>
      </c>
      <c r="D114" s="244">
        <v>-659</v>
      </c>
      <c r="E114" s="244">
        <v>-27</v>
      </c>
      <c r="F114" s="244"/>
      <c r="G114" s="244">
        <v>7407</v>
      </c>
      <c r="H114" s="244">
        <v>6410</v>
      </c>
      <c r="I114" s="244"/>
      <c r="J114" s="244">
        <v>2433.89</v>
      </c>
      <c r="K114" s="244">
        <v>3533.7729999999992</v>
      </c>
      <c r="L114" s="244">
        <v>1572.184</v>
      </c>
      <c r="M114" s="244"/>
      <c r="N114" s="244">
        <v>31533.163</v>
      </c>
      <c r="O114" s="244">
        <v>33105.347</v>
      </c>
    </row>
    <row r="115" spans="1:15" s="245" customFormat="1" ht="12.75" customHeight="1">
      <c r="A115" s="256" t="s">
        <v>99</v>
      </c>
      <c r="B115" s="244">
        <v>811</v>
      </c>
      <c r="C115" s="244">
        <v>24</v>
      </c>
      <c r="D115" s="244">
        <v>-40</v>
      </c>
      <c r="E115" s="244">
        <v>-37</v>
      </c>
      <c r="F115" s="244"/>
      <c r="G115" s="244">
        <v>0</v>
      </c>
      <c r="H115" s="244">
        <v>22</v>
      </c>
      <c r="I115" s="244"/>
      <c r="J115" s="244">
        <v>68</v>
      </c>
      <c r="K115" s="244">
        <v>64.144</v>
      </c>
      <c r="L115" s="244">
        <v>0</v>
      </c>
      <c r="M115" s="244"/>
      <c r="N115" s="244">
        <v>912.144</v>
      </c>
      <c r="O115" s="244">
        <v>912.144</v>
      </c>
    </row>
    <row r="116" spans="1:15" s="245" customFormat="1" ht="12.75" customHeight="1">
      <c r="A116" s="256" t="s">
        <v>98</v>
      </c>
      <c r="B116" s="244">
        <v>407.5</v>
      </c>
      <c r="C116" s="244">
        <v>9</v>
      </c>
      <c r="D116" s="244">
        <v>-32</v>
      </c>
      <c r="E116" s="244">
        <v>-8</v>
      </c>
      <c r="F116" s="244"/>
      <c r="G116" s="244">
        <v>25</v>
      </c>
      <c r="H116" s="244">
        <v>423</v>
      </c>
      <c r="I116" s="244"/>
      <c r="J116" s="244">
        <v>77.86</v>
      </c>
      <c r="K116" s="244">
        <v>368.88</v>
      </c>
      <c r="L116" s="244">
        <v>9.585</v>
      </c>
      <c r="M116" s="244"/>
      <c r="N116" s="244">
        <v>1271.24</v>
      </c>
      <c r="O116" s="244">
        <v>1280.825</v>
      </c>
    </row>
    <row r="117" spans="1:15" s="245" customFormat="1" ht="12.75" customHeight="1">
      <c r="A117" s="256" t="s">
        <v>97</v>
      </c>
      <c r="B117" s="244">
        <v>1416</v>
      </c>
      <c r="C117" s="244">
        <v>51</v>
      </c>
      <c r="D117" s="244">
        <v>-126</v>
      </c>
      <c r="E117" s="244">
        <v>-30</v>
      </c>
      <c r="F117" s="244"/>
      <c r="G117" s="244">
        <v>34</v>
      </c>
      <c r="H117" s="244">
        <v>340</v>
      </c>
      <c r="I117" s="244"/>
      <c r="J117" s="244">
        <v>119</v>
      </c>
      <c r="K117" s="244">
        <v>525</v>
      </c>
      <c r="L117" s="244">
        <v>29.872</v>
      </c>
      <c r="M117" s="244"/>
      <c r="N117" s="244">
        <v>2329</v>
      </c>
      <c r="O117" s="244">
        <v>2358.872</v>
      </c>
    </row>
    <row r="118" spans="1:15" s="245" customFormat="1" ht="12.75" customHeight="1">
      <c r="A118" s="256" t="s">
        <v>96</v>
      </c>
      <c r="B118" s="244">
        <v>773.5</v>
      </c>
      <c r="C118" s="244">
        <v>14</v>
      </c>
      <c r="D118" s="244">
        <v>-44</v>
      </c>
      <c r="E118" s="244">
        <v>-10</v>
      </c>
      <c r="F118" s="244"/>
      <c r="G118" s="244">
        <v>0</v>
      </c>
      <c r="H118" s="244">
        <v>209</v>
      </c>
      <c r="I118" s="244"/>
      <c r="J118" s="244">
        <v>34</v>
      </c>
      <c r="K118" s="244">
        <v>54</v>
      </c>
      <c r="L118" s="244">
        <v>0</v>
      </c>
      <c r="M118" s="244"/>
      <c r="N118" s="244">
        <v>1030.5</v>
      </c>
      <c r="O118" s="244">
        <v>1030.5</v>
      </c>
    </row>
    <row r="119" spans="1:15" s="245" customFormat="1" ht="12.75" customHeight="1">
      <c r="A119" s="256" t="s">
        <v>95</v>
      </c>
      <c r="B119" s="244">
        <v>9109</v>
      </c>
      <c r="C119" s="244">
        <v>143</v>
      </c>
      <c r="D119" s="244">
        <v>-127</v>
      </c>
      <c r="E119" s="244">
        <v>58</v>
      </c>
      <c r="F119" s="244"/>
      <c r="G119" s="244">
        <v>238</v>
      </c>
      <c r="H119" s="244">
        <v>3647</v>
      </c>
      <c r="I119" s="244"/>
      <c r="J119" s="244">
        <v>841.67</v>
      </c>
      <c r="K119" s="244">
        <v>3380.6580000000004</v>
      </c>
      <c r="L119" s="244">
        <v>7063.539</v>
      </c>
      <c r="M119" s="244"/>
      <c r="N119" s="244">
        <v>17290.328</v>
      </c>
      <c r="O119" s="244">
        <v>24353.867000000002</v>
      </c>
    </row>
    <row r="120" spans="1:15" s="245" customFormat="1" ht="12.75" customHeight="1">
      <c r="A120" s="256" t="s">
        <v>94</v>
      </c>
      <c r="B120" s="244">
        <v>1164</v>
      </c>
      <c r="C120" s="244">
        <v>38</v>
      </c>
      <c r="D120" s="244">
        <v>-76</v>
      </c>
      <c r="E120" s="244">
        <v>-3</v>
      </c>
      <c r="F120" s="244"/>
      <c r="G120" s="244">
        <v>25</v>
      </c>
      <c r="H120" s="244">
        <v>375</v>
      </c>
      <c r="I120" s="244"/>
      <c r="J120" s="244">
        <v>218.28</v>
      </c>
      <c r="K120" s="244">
        <v>571.9870000000001</v>
      </c>
      <c r="L120" s="244">
        <v>16.34</v>
      </c>
      <c r="M120" s="244"/>
      <c r="N120" s="244">
        <v>2313.267</v>
      </c>
      <c r="O120" s="244">
        <v>2329.607</v>
      </c>
    </row>
    <row r="121" spans="1:15" s="245" customFormat="1" ht="12.75" customHeight="1">
      <c r="A121" s="256" t="s">
        <v>93</v>
      </c>
      <c r="B121" s="244">
        <v>1072.5</v>
      </c>
      <c r="C121" s="244">
        <v>14</v>
      </c>
      <c r="D121" s="244">
        <v>-14</v>
      </c>
      <c r="E121" s="244">
        <v>-18</v>
      </c>
      <c r="F121" s="244"/>
      <c r="G121" s="244">
        <v>6</v>
      </c>
      <c r="H121" s="244">
        <v>514</v>
      </c>
      <c r="I121" s="244"/>
      <c r="J121" s="244">
        <v>218.96</v>
      </c>
      <c r="K121" s="244">
        <v>376.885</v>
      </c>
      <c r="L121" s="244">
        <v>51.255</v>
      </c>
      <c r="M121" s="244"/>
      <c r="N121" s="244">
        <v>2170.345</v>
      </c>
      <c r="O121" s="244">
        <v>2221.6</v>
      </c>
    </row>
    <row r="122" spans="1:15" s="245" customFormat="1" ht="12.75" customHeight="1">
      <c r="A122" s="256" t="s">
        <v>92</v>
      </c>
      <c r="B122" s="244">
        <v>5520.5</v>
      </c>
      <c r="C122" s="244">
        <v>35</v>
      </c>
      <c r="D122" s="244">
        <v>-20</v>
      </c>
      <c r="E122" s="244">
        <v>-209</v>
      </c>
      <c r="F122" s="244"/>
      <c r="G122" s="244">
        <v>0</v>
      </c>
      <c r="H122" s="244">
        <v>576</v>
      </c>
      <c r="I122" s="244"/>
      <c r="J122" s="244">
        <v>482.97</v>
      </c>
      <c r="K122" s="244">
        <v>1377.021</v>
      </c>
      <c r="L122" s="244">
        <v>27.6</v>
      </c>
      <c r="M122" s="244"/>
      <c r="N122" s="244">
        <v>7762.491</v>
      </c>
      <c r="O122" s="244">
        <v>7790.091</v>
      </c>
    </row>
    <row r="123" spans="1:15" s="245" customFormat="1" ht="12.75" customHeight="1">
      <c r="A123" s="256" t="s">
        <v>91</v>
      </c>
      <c r="B123" s="244">
        <v>2450.5</v>
      </c>
      <c r="C123" s="244">
        <v>8</v>
      </c>
      <c r="D123" s="244">
        <v>-182</v>
      </c>
      <c r="E123" s="244">
        <v>-84</v>
      </c>
      <c r="F123" s="244"/>
      <c r="G123" s="244">
        <v>5</v>
      </c>
      <c r="H123" s="244">
        <v>482</v>
      </c>
      <c r="I123" s="244"/>
      <c r="J123" s="244">
        <v>119</v>
      </c>
      <c r="K123" s="244">
        <v>1219.9379999999999</v>
      </c>
      <c r="L123" s="244">
        <v>75</v>
      </c>
      <c r="M123" s="244"/>
      <c r="N123" s="244">
        <v>4018.438</v>
      </c>
      <c r="O123" s="244">
        <v>4093.438</v>
      </c>
    </row>
    <row r="124" spans="1:15" s="245" customFormat="1" ht="12.75" customHeight="1">
      <c r="A124" s="256" t="s">
        <v>90</v>
      </c>
      <c r="B124" s="244">
        <v>5229.5</v>
      </c>
      <c r="C124" s="244">
        <v>73</v>
      </c>
      <c r="D124" s="244">
        <v>-179</v>
      </c>
      <c r="E124" s="244">
        <v>-141</v>
      </c>
      <c r="F124" s="244"/>
      <c r="G124" s="244">
        <v>89</v>
      </c>
      <c r="H124" s="244">
        <v>975</v>
      </c>
      <c r="I124" s="244"/>
      <c r="J124" s="244">
        <v>450.5</v>
      </c>
      <c r="K124" s="244">
        <v>1811.1790000000003</v>
      </c>
      <c r="L124" s="244">
        <v>71.16</v>
      </c>
      <c r="M124" s="244"/>
      <c r="N124" s="244">
        <v>8308.179</v>
      </c>
      <c r="O124" s="244">
        <v>8379.339</v>
      </c>
    </row>
    <row r="125" spans="1:15" s="245" customFormat="1" ht="12.75" customHeight="1">
      <c r="A125" s="256" t="s">
        <v>89</v>
      </c>
      <c r="B125" s="244">
        <v>60452.5</v>
      </c>
      <c r="C125" s="244">
        <v>1222</v>
      </c>
      <c r="D125" s="244">
        <v>-2470</v>
      </c>
      <c r="E125" s="244">
        <v>1874</v>
      </c>
      <c r="F125" s="244"/>
      <c r="G125" s="244">
        <v>1784</v>
      </c>
      <c r="H125" s="244">
        <v>4769</v>
      </c>
      <c r="I125" s="244"/>
      <c r="J125" s="244">
        <v>14951.5</v>
      </c>
      <c r="K125" s="244">
        <v>8836.978000000003</v>
      </c>
      <c r="L125" s="244">
        <v>26603.828999999994</v>
      </c>
      <c r="M125" s="244"/>
      <c r="N125" s="244">
        <v>91419.978</v>
      </c>
      <c r="O125" s="244">
        <v>118023.807</v>
      </c>
    </row>
    <row r="126" spans="1:15" s="245" customFormat="1" ht="12.75" customHeight="1">
      <c r="A126" s="256" t="s">
        <v>88</v>
      </c>
      <c r="B126" s="244">
        <v>2576.5</v>
      </c>
      <c r="C126" s="244">
        <v>33</v>
      </c>
      <c r="D126" s="244">
        <v>-141</v>
      </c>
      <c r="E126" s="244">
        <v>-77</v>
      </c>
      <c r="F126" s="244"/>
      <c r="G126" s="244">
        <v>23</v>
      </c>
      <c r="H126" s="244">
        <v>1526</v>
      </c>
      <c r="I126" s="244"/>
      <c r="J126" s="244">
        <v>341.53</v>
      </c>
      <c r="K126" s="244">
        <v>1036.696</v>
      </c>
      <c r="L126" s="244">
        <v>2595.09</v>
      </c>
      <c r="M126" s="244"/>
      <c r="N126" s="244">
        <v>5318.726</v>
      </c>
      <c r="O126" s="244">
        <v>7913.816</v>
      </c>
    </row>
    <row r="127" spans="1:15" s="245" customFormat="1" ht="12.75" customHeight="1">
      <c r="A127" s="256" t="s">
        <v>344</v>
      </c>
      <c r="B127" s="244">
        <v>7629</v>
      </c>
      <c r="C127" s="244">
        <v>61</v>
      </c>
      <c r="D127" s="244">
        <v>-165</v>
      </c>
      <c r="E127" s="244">
        <v>-136</v>
      </c>
      <c r="F127" s="244"/>
      <c r="G127" s="244">
        <v>2</v>
      </c>
      <c r="H127" s="244">
        <v>982</v>
      </c>
      <c r="I127" s="244"/>
      <c r="J127" s="244">
        <v>723.86</v>
      </c>
      <c r="K127" s="244">
        <v>1574.01</v>
      </c>
      <c r="L127" s="244">
        <v>384.39</v>
      </c>
      <c r="M127" s="244"/>
      <c r="N127" s="244">
        <v>10670.87</v>
      </c>
      <c r="O127" s="244">
        <v>11055.26</v>
      </c>
    </row>
    <row r="128" spans="1:15" s="245" customFormat="1" ht="12.75" customHeight="1">
      <c r="A128" s="256" t="s">
        <v>86</v>
      </c>
      <c r="B128" s="244">
        <v>10095</v>
      </c>
      <c r="C128" s="244">
        <v>161</v>
      </c>
      <c r="D128" s="244">
        <v>-504</v>
      </c>
      <c r="E128" s="244">
        <v>-410</v>
      </c>
      <c r="F128" s="244"/>
      <c r="G128" s="244">
        <v>63</v>
      </c>
      <c r="H128" s="244">
        <v>2373</v>
      </c>
      <c r="I128" s="244"/>
      <c r="J128" s="244">
        <v>879.92</v>
      </c>
      <c r="K128" s="244">
        <v>3149.912999999999</v>
      </c>
      <c r="L128" s="244">
        <v>758.812</v>
      </c>
      <c r="M128" s="244"/>
      <c r="N128" s="244">
        <v>15807.832999999999</v>
      </c>
      <c r="O128" s="244">
        <v>16566.645</v>
      </c>
    </row>
    <row r="129" spans="1:15" s="245" customFormat="1" ht="12.75" customHeight="1">
      <c r="A129" s="256" t="s">
        <v>85</v>
      </c>
      <c r="B129" s="244">
        <v>6711.5</v>
      </c>
      <c r="C129" s="244">
        <v>107</v>
      </c>
      <c r="D129" s="244">
        <v>-814</v>
      </c>
      <c r="E129" s="244">
        <v>-156</v>
      </c>
      <c r="F129" s="244"/>
      <c r="G129" s="244">
        <v>4447</v>
      </c>
      <c r="H129" s="244">
        <v>2994</v>
      </c>
      <c r="I129" s="244"/>
      <c r="J129" s="244">
        <v>1104.49</v>
      </c>
      <c r="K129" s="244">
        <v>1363.621</v>
      </c>
      <c r="L129" s="244">
        <v>202.4</v>
      </c>
      <c r="M129" s="244"/>
      <c r="N129" s="244">
        <v>15757.611</v>
      </c>
      <c r="O129" s="244">
        <v>15960.011</v>
      </c>
    </row>
    <row r="130" spans="1:15" s="245" customFormat="1" ht="12.75" customHeight="1">
      <c r="A130" s="256" t="s">
        <v>257</v>
      </c>
      <c r="B130" s="244">
        <v>523</v>
      </c>
      <c r="C130" s="244">
        <v>9</v>
      </c>
      <c r="D130" s="244">
        <v>-24</v>
      </c>
      <c r="E130" s="244">
        <v>-26</v>
      </c>
      <c r="F130" s="244"/>
      <c r="G130" s="244">
        <v>0</v>
      </c>
      <c r="H130" s="244">
        <v>546</v>
      </c>
      <c r="I130" s="244"/>
      <c r="J130" s="244">
        <v>72.25</v>
      </c>
      <c r="K130" s="244">
        <v>285.5</v>
      </c>
      <c r="L130" s="244">
        <v>640.05</v>
      </c>
      <c r="M130" s="244"/>
      <c r="N130" s="244">
        <v>1385.75</v>
      </c>
      <c r="O130" s="244">
        <v>2025.8</v>
      </c>
    </row>
    <row r="131" spans="1:15" s="245" customFormat="1" ht="12.75" customHeight="1">
      <c r="A131" s="256" t="s">
        <v>83</v>
      </c>
      <c r="B131" s="244">
        <v>17929</v>
      </c>
      <c r="C131" s="244">
        <v>349</v>
      </c>
      <c r="D131" s="244">
        <v>-1139</v>
      </c>
      <c r="E131" s="244">
        <v>271</v>
      </c>
      <c r="F131" s="244"/>
      <c r="G131" s="244">
        <v>3138</v>
      </c>
      <c r="H131" s="244">
        <v>8450</v>
      </c>
      <c r="I131" s="244"/>
      <c r="J131" s="244">
        <v>2180.08</v>
      </c>
      <c r="K131" s="244">
        <v>2495.388000000001</v>
      </c>
      <c r="L131" s="244">
        <v>115212.12599999999</v>
      </c>
      <c r="M131" s="244"/>
      <c r="N131" s="244">
        <v>33673.468</v>
      </c>
      <c r="O131" s="244">
        <v>148885.59399999998</v>
      </c>
    </row>
    <row r="132" spans="1:15" s="245" customFormat="1" ht="12.75" customHeight="1">
      <c r="A132" s="256" t="s">
        <v>82</v>
      </c>
      <c r="B132" s="244">
        <v>16186</v>
      </c>
      <c r="C132" s="244">
        <v>234</v>
      </c>
      <c r="D132" s="244">
        <v>-3190</v>
      </c>
      <c r="E132" s="244">
        <v>444</v>
      </c>
      <c r="F132" s="244"/>
      <c r="G132" s="244">
        <v>2143</v>
      </c>
      <c r="H132" s="244">
        <v>1453</v>
      </c>
      <c r="I132" s="244"/>
      <c r="J132" s="244">
        <v>3506.76</v>
      </c>
      <c r="K132" s="244">
        <v>2969.3459999999995</v>
      </c>
      <c r="L132" s="244">
        <v>19169.76</v>
      </c>
      <c r="M132" s="244"/>
      <c r="N132" s="244">
        <v>23746.106</v>
      </c>
      <c r="O132" s="244">
        <v>42915.865999999995</v>
      </c>
    </row>
    <row r="133" spans="1:15" s="245" customFormat="1" ht="12.75" customHeight="1">
      <c r="A133" s="256" t="s">
        <v>81</v>
      </c>
      <c r="B133" s="244">
        <v>4300</v>
      </c>
      <c r="C133" s="244">
        <v>69</v>
      </c>
      <c r="D133" s="244">
        <v>-221</v>
      </c>
      <c r="E133" s="244">
        <v>-176</v>
      </c>
      <c r="F133" s="244"/>
      <c r="G133" s="244">
        <v>0</v>
      </c>
      <c r="H133" s="244">
        <v>1719</v>
      </c>
      <c r="I133" s="244"/>
      <c r="J133" s="244">
        <v>552.67</v>
      </c>
      <c r="K133" s="244">
        <v>1986.673</v>
      </c>
      <c r="L133" s="244">
        <v>405.39</v>
      </c>
      <c r="M133" s="244"/>
      <c r="N133" s="244">
        <v>8230.343</v>
      </c>
      <c r="O133" s="244">
        <v>8635.733</v>
      </c>
    </row>
    <row r="134" spans="1:15" s="245" customFormat="1" ht="12.75" customHeight="1">
      <c r="A134" s="256" t="s">
        <v>80</v>
      </c>
      <c r="B134" s="244">
        <v>2915</v>
      </c>
      <c r="C134" s="244">
        <v>41</v>
      </c>
      <c r="D134" s="244">
        <v>-1312</v>
      </c>
      <c r="E134" s="244">
        <v>129</v>
      </c>
      <c r="F134" s="244"/>
      <c r="G134" s="244">
        <v>60</v>
      </c>
      <c r="H134" s="244">
        <v>357</v>
      </c>
      <c r="I134" s="244"/>
      <c r="J134" s="244">
        <v>208.42</v>
      </c>
      <c r="K134" s="244">
        <v>1047.1</v>
      </c>
      <c r="L134" s="244">
        <v>284.02</v>
      </c>
      <c r="M134" s="244"/>
      <c r="N134" s="244">
        <v>3445.52</v>
      </c>
      <c r="O134" s="244">
        <v>3729.54</v>
      </c>
    </row>
    <row r="135" spans="1:15" s="245" customFormat="1" ht="12.75" customHeight="1">
      <c r="A135" s="256" t="s">
        <v>79</v>
      </c>
      <c r="B135" s="244">
        <v>3005</v>
      </c>
      <c r="C135" s="244">
        <v>54</v>
      </c>
      <c r="D135" s="244">
        <v>-298</v>
      </c>
      <c r="E135" s="244">
        <v>-110</v>
      </c>
      <c r="F135" s="244"/>
      <c r="G135" s="244">
        <v>64</v>
      </c>
      <c r="H135" s="244">
        <v>871</v>
      </c>
      <c r="I135" s="244"/>
      <c r="J135" s="244">
        <v>287.47</v>
      </c>
      <c r="K135" s="244">
        <v>1042.314</v>
      </c>
      <c r="L135" s="244">
        <v>79.74</v>
      </c>
      <c r="M135" s="244"/>
      <c r="N135" s="244">
        <v>4915.784000000001</v>
      </c>
      <c r="O135" s="244">
        <v>4995.524</v>
      </c>
    </row>
    <row r="136" spans="1:15" s="245" customFormat="1" ht="12.75" customHeight="1">
      <c r="A136" s="256" t="s">
        <v>256</v>
      </c>
      <c r="B136" s="244">
        <v>1360.5</v>
      </c>
      <c r="C136" s="244">
        <v>34</v>
      </c>
      <c r="D136" s="244">
        <v>-45</v>
      </c>
      <c r="E136" s="244">
        <v>-23</v>
      </c>
      <c r="F136" s="244"/>
      <c r="G136" s="244">
        <v>36</v>
      </c>
      <c r="H136" s="244">
        <v>774</v>
      </c>
      <c r="I136" s="244"/>
      <c r="J136" s="244">
        <v>110.5</v>
      </c>
      <c r="K136" s="244">
        <v>31.8</v>
      </c>
      <c r="L136" s="244">
        <v>13.38</v>
      </c>
      <c r="M136" s="244"/>
      <c r="N136" s="244">
        <v>2278.8</v>
      </c>
      <c r="O136" s="244">
        <v>2292.18</v>
      </c>
    </row>
    <row r="137" spans="1:15" s="245" customFormat="1" ht="12.75" customHeight="1">
      <c r="A137" s="256" t="s">
        <v>255</v>
      </c>
      <c r="B137" s="244">
        <v>1780</v>
      </c>
      <c r="C137" s="244">
        <v>36</v>
      </c>
      <c r="D137" s="244">
        <v>-51</v>
      </c>
      <c r="E137" s="244">
        <v>-28</v>
      </c>
      <c r="F137" s="244"/>
      <c r="G137" s="244">
        <v>0</v>
      </c>
      <c r="H137" s="244">
        <v>1167</v>
      </c>
      <c r="I137" s="244"/>
      <c r="J137" s="244">
        <v>249.73</v>
      </c>
      <c r="K137" s="244">
        <v>954.54</v>
      </c>
      <c r="L137" s="244">
        <v>0</v>
      </c>
      <c r="M137" s="244"/>
      <c r="N137" s="244">
        <v>4108.27</v>
      </c>
      <c r="O137" s="244">
        <v>4108.27</v>
      </c>
    </row>
    <row r="138" spans="1:15" s="245" customFormat="1" ht="12.75" customHeight="1">
      <c r="A138" s="256" t="s">
        <v>254</v>
      </c>
      <c r="B138" s="244">
        <v>7149</v>
      </c>
      <c r="C138" s="244">
        <v>62</v>
      </c>
      <c r="D138" s="244">
        <v>-2924</v>
      </c>
      <c r="E138" s="244">
        <v>2</v>
      </c>
      <c r="F138" s="244"/>
      <c r="G138" s="244">
        <v>2195</v>
      </c>
      <c r="H138" s="244">
        <v>1156</v>
      </c>
      <c r="I138" s="244"/>
      <c r="J138" s="244">
        <v>1234.54</v>
      </c>
      <c r="K138" s="244">
        <v>1109.78</v>
      </c>
      <c r="L138" s="244">
        <v>20953.737999999998</v>
      </c>
      <c r="M138" s="244"/>
      <c r="N138" s="244">
        <v>9984.32</v>
      </c>
      <c r="O138" s="244">
        <v>30938.057999999997</v>
      </c>
    </row>
    <row r="139" spans="1:15" s="245" customFormat="1" ht="12.75" customHeight="1">
      <c r="A139" s="256" t="s">
        <v>75</v>
      </c>
      <c r="B139" s="244">
        <v>4911</v>
      </c>
      <c r="C139" s="244">
        <v>86</v>
      </c>
      <c r="D139" s="244">
        <v>-95</v>
      </c>
      <c r="E139" s="244">
        <v>34</v>
      </c>
      <c r="F139" s="244"/>
      <c r="G139" s="244">
        <v>11</v>
      </c>
      <c r="H139" s="244">
        <v>2650</v>
      </c>
      <c r="I139" s="244"/>
      <c r="J139" s="244">
        <v>578</v>
      </c>
      <c r="K139" s="244">
        <v>2214.1039999999994</v>
      </c>
      <c r="L139" s="244">
        <v>29.325</v>
      </c>
      <c r="M139" s="244"/>
      <c r="N139" s="244">
        <v>10389.104</v>
      </c>
      <c r="O139" s="244">
        <v>10418.429</v>
      </c>
    </row>
    <row r="140" spans="1:15" s="245" customFormat="1" ht="12.75" customHeight="1">
      <c r="A140" s="256" t="s">
        <v>74</v>
      </c>
      <c r="B140" s="244">
        <v>5883</v>
      </c>
      <c r="C140" s="244">
        <v>72</v>
      </c>
      <c r="D140" s="244">
        <v>-804</v>
      </c>
      <c r="E140" s="244">
        <v>-64</v>
      </c>
      <c r="F140" s="244"/>
      <c r="G140" s="244">
        <v>86</v>
      </c>
      <c r="H140" s="244">
        <v>1016</v>
      </c>
      <c r="I140" s="244"/>
      <c r="J140" s="244">
        <v>731</v>
      </c>
      <c r="K140" s="244">
        <v>2117.9609999999993</v>
      </c>
      <c r="L140" s="244">
        <v>108.735</v>
      </c>
      <c r="M140" s="244"/>
      <c r="N140" s="244">
        <v>9037.961</v>
      </c>
      <c r="O140" s="244">
        <v>9146.696</v>
      </c>
    </row>
    <row r="141" spans="1:15" s="245" customFormat="1" ht="12.75" customHeight="1">
      <c r="A141" s="256" t="s">
        <v>73</v>
      </c>
      <c r="B141" s="244">
        <v>5229.5</v>
      </c>
      <c r="C141" s="244">
        <v>208</v>
      </c>
      <c r="D141" s="244">
        <v>-502</v>
      </c>
      <c r="E141" s="244">
        <v>87</v>
      </c>
      <c r="F141" s="244"/>
      <c r="G141" s="244">
        <v>197</v>
      </c>
      <c r="H141" s="244">
        <v>634</v>
      </c>
      <c r="I141" s="244"/>
      <c r="J141" s="244">
        <v>687.82</v>
      </c>
      <c r="K141" s="244">
        <v>912.07</v>
      </c>
      <c r="L141" s="244">
        <v>71.235</v>
      </c>
      <c r="M141" s="244"/>
      <c r="N141" s="244">
        <v>7453.39</v>
      </c>
      <c r="O141" s="244">
        <v>7524.624999999999</v>
      </c>
    </row>
    <row r="142" spans="1:15" s="245" customFormat="1" ht="12.75" customHeight="1">
      <c r="A142" s="256" t="s">
        <v>72</v>
      </c>
      <c r="B142" s="244">
        <v>1683</v>
      </c>
      <c r="C142" s="244">
        <v>20</v>
      </c>
      <c r="D142" s="244">
        <v>-200</v>
      </c>
      <c r="E142" s="244">
        <v>-48</v>
      </c>
      <c r="F142" s="244"/>
      <c r="G142" s="244">
        <v>28</v>
      </c>
      <c r="H142" s="244">
        <v>528</v>
      </c>
      <c r="I142" s="244"/>
      <c r="J142" s="244">
        <v>198.39</v>
      </c>
      <c r="K142" s="244">
        <v>788.06</v>
      </c>
      <c r="L142" s="244">
        <v>14.25</v>
      </c>
      <c r="M142" s="244"/>
      <c r="N142" s="244">
        <v>2997.45</v>
      </c>
      <c r="O142" s="244">
        <v>3011.7</v>
      </c>
    </row>
    <row r="143" spans="1:15" s="260" customFormat="1" ht="12.75" customHeight="1">
      <c r="A143" s="261" t="s">
        <v>15</v>
      </c>
      <c r="B143" s="262">
        <f>SUM(B112:B142)</f>
        <v>203670</v>
      </c>
      <c r="C143" s="262">
        <f>SUM(C112:C142)</f>
        <v>3586</v>
      </c>
      <c r="D143" s="262">
        <f>SUM(D112:D142)</f>
        <v>-16552</v>
      </c>
      <c r="E143" s="262">
        <f>SUM(E112:E142)</f>
        <v>1007</v>
      </c>
      <c r="F143" s="262"/>
      <c r="G143" s="262">
        <f>SUM(G112:G142)</f>
        <v>22180</v>
      </c>
      <c r="H143" s="262">
        <f>SUM(H112:H142)</f>
        <v>50286</v>
      </c>
      <c r="I143" s="262"/>
      <c r="J143" s="262">
        <f>SUM(J112:J142)</f>
        <v>34282.200000000004</v>
      </c>
      <c r="K143" s="262">
        <f>SUM(K112:K142)</f>
        <v>49069.509</v>
      </c>
      <c r="L143" s="262">
        <f>SUM(L112:L142)</f>
        <v>196463.62499999994</v>
      </c>
      <c r="M143" s="262"/>
      <c r="N143" s="262">
        <f>SUM(N112:N142)</f>
        <v>347528.70900000003</v>
      </c>
      <c r="O143" s="262">
        <f>SUM(O112:O142)</f>
        <v>543992.3339999999</v>
      </c>
    </row>
    <row r="144" spans="1:15" s="260" customFormat="1" ht="24" customHeight="1">
      <c r="A144" s="263" t="s">
        <v>14</v>
      </c>
      <c r="B144" s="264">
        <v>589740</v>
      </c>
      <c r="C144" s="264">
        <v>11357</v>
      </c>
      <c r="D144" s="264">
        <v>-71407</v>
      </c>
      <c r="E144" s="264">
        <v>2351</v>
      </c>
      <c r="F144" s="264"/>
      <c r="G144" s="264">
        <v>34926</v>
      </c>
      <c r="H144" s="264">
        <v>146375</v>
      </c>
      <c r="I144" s="264"/>
      <c r="J144" s="264">
        <v>106655.28</v>
      </c>
      <c r="K144" s="264">
        <v>113929.57800000066</v>
      </c>
      <c r="L144" s="264">
        <v>373399.0260000001</v>
      </c>
      <c r="M144" s="264"/>
      <c r="N144" s="264">
        <f>B144+C144+D144+E144+G144+H144+J144+K144</f>
        <v>933926.8580000007</v>
      </c>
      <c r="O144" s="264">
        <f>N144+L144</f>
        <v>1307325.8840000008</v>
      </c>
    </row>
  </sheetData>
  <sheetProtection/>
  <mergeCells count="18">
    <mergeCell ref="A109:O109"/>
    <mergeCell ref="A110:A111"/>
    <mergeCell ref="B110:E110"/>
    <mergeCell ref="G110:H110"/>
    <mergeCell ref="J110:L110"/>
    <mergeCell ref="N110:O110"/>
    <mergeCell ref="A56:O56"/>
    <mergeCell ref="A57:A58"/>
    <mergeCell ref="B57:E57"/>
    <mergeCell ref="G57:H57"/>
    <mergeCell ref="J57:L57"/>
    <mergeCell ref="N57:O57"/>
    <mergeCell ref="A1:O1"/>
    <mergeCell ref="B2:E2"/>
    <mergeCell ref="G2:H2"/>
    <mergeCell ref="J2:L2"/>
    <mergeCell ref="N2:O2"/>
    <mergeCell ref="A2:A3"/>
  </mergeCells>
  <conditionalFormatting sqref="B111:C111 B3:C3 B58:C58">
    <cfRule type="expression" priority="4" dxfId="1" stopIfTrue="1">
      <formula>IF(#REF!="no",TRUE,FALSE)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143:O143 B143:E1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140"/>
  <sheetViews>
    <sheetView zoomScaleSheetLayoutView="100" zoomScalePageLayoutView="0" workbookViewId="0" topLeftCell="A64">
      <selection activeCell="A1" sqref="A1:D1"/>
    </sheetView>
  </sheetViews>
  <sheetFormatPr defaultColWidth="9.140625" defaultRowHeight="15"/>
  <cols>
    <col min="1" max="1" width="20.140625" style="122" customWidth="1"/>
    <col min="2" max="3" width="18.7109375" style="122" customWidth="1"/>
    <col min="4" max="4" width="20.7109375" style="123" customWidth="1"/>
    <col min="5" max="5" width="9.140625" style="122" customWidth="1"/>
    <col min="6" max="16384" width="9.140625" style="121" customWidth="1"/>
  </cols>
  <sheetData>
    <row r="1" spans="1:6" s="122" customFormat="1" ht="20.25" customHeight="1">
      <c r="A1" s="328" t="s">
        <v>307</v>
      </c>
      <c r="B1" s="328"/>
      <c r="C1" s="328"/>
      <c r="D1" s="328"/>
      <c r="F1" s="121"/>
    </row>
    <row r="2" spans="1:6" s="122" customFormat="1" ht="41.25" customHeight="1">
      <c r="A2" s="135"/>
      <c r="B2" s="134" t="s">
        <v>109</v>
      </c>
      <c r="C2" s="134" t="s">
        <v>108</v>
      </c>
      <c r="D2" s="134" t="s">
        <v>107</v>
      </c>
      <c r="F2" s="121"/>
    </row>
    <row r="3" spans="1:6" s="122" customFormat="1" ht="12.75">
      <c r="A3" s="131" t="s">
        <v>206</v>
      </c>
      <c r="B3" s="130">
        <v>125252</v>
      </c>
      <c r="C3" s="130">
        <v>110369</v>
      </c>
      <c r="D3" s="123">
        <v>88.11755500910165</v>
      </c>
      <c r="F3" s="121"/>
    </row>
    <row r="4" spans="1:6" s="122" customFormat="1" ht="12.75">
      <c r="A4" s="131" t="s">
        <v>205</v>
      </c>
      <c r="B4" s="130">
        <v>287123</v>
      </c>
      <c r="C4" s="130">
        <v>231020</v>
      </c>
      <c r="D4" s="123">
        <v>80.46029053750483</v>
      </c>
      <c r="F4" s="121"/>
    </row>
    <row r="5" spans="1:6" s="122" customFormat="1" ht="12.75">
      <c r="A5" s="131" t="s">
        <v>204</v>
      </c>
      <c r="B5" s="130">
        <v>215989</v>
      </c>
      <c r="C5" s="130">
        <v>125696</v>
      </c>
      <c r="D5" s="123">
        <v>58.19555625517966</v>
      </c>
      <c r="F5" s="121"/>
    </row>
    <row r="6" spans="1:6" s="122" customFormat="1" ht="12.75">
      <c r="A6" s="131" t="s">
        <v>203</v>
      </c>
      <c r="B6" s="130">
        <v>369852</v>
      </c>
      <c r="C6" s="130">
        <v>308954</v>
      </c>
      <c r="D6" s="123">
        <v>83.53449487903269</v>
      </c>
      <c r="F6" s="121"/>
    </row>
    <row r="7" spans="1:6" s="122" customFormat="1" ht="12.75">
      <c r="A7" s="131" t="s">
        <v>202</v>
      </c>
      <c r="B7" s="130">
        <v>254820</v>
      </c>
      <c r="C7" s="130">
        <v>187912</v>
      </c>
      <c r="D7" s="123">
        <v>73.74303429872067</v>
      </c>
      <c r="F7" s="121"/>
    </row>
    <row r="8" spans="1:6" s="122" customFormat="1" ht="12.75">
      <c r="A8" s="131" t="s">
        <v>201</v>
      </c>
      <c r="B8" s="130">
        <v>475898</v>
      </c>
      <c r="C8" s="130">
        <v>346896</v>
      </c>
      <c r="D8" s="123">
        <v>72.89293083812078</v>
      </c>
      <c r="F8" s="121"/>
    </row>
    <row r="9" spans="1:6" s="122" customFormat="1" ht="12.75">
      <c r="A9" s="131" t="s">
        <v>200</v>
      </c>
      <c r="B9" s="130">
        <v>1184569</v>
      </c>
      <c r="C9" s="130">
        <v>998998</v>
      </c>
      <c r="D9" s="123">
        <v>84.33430218079319</v>
      </c>
      <c r="F9" s="121"/>
    </row>
    <row r="10" spans="1:6" s="122" customFormat="1" ht="12.75">
      <c r="A10" s="131" t="s">
        <v>199</v>
      </c>
      <c r="B10" s="130">
        <v>125843</v>
      </c>
      <c r="C10" s="130">
        <v>99597</v>
      </c>
      <c r="D10" s="123">
        <v>79.14385384963805</v>
      </c>
      <c r="F10" s="121"/>
    </row>
    <row r="11" spans="1:6" s="122" customFormat="1" ht="12.75">
      <c r="A11" s="131" t="s">
        <v>198</v>
      </c>
      <c r="B11" s="130">
        <v>138598</v>
      </c>
      <c r="C11" s="130">
        <v>102595</v>
      </c>
      <c r="D11" s="123">
        <v>74.02343468159714</v>
      </c>
      <c r="F11" s="121"/>
    </row>
    <row r="12" spans="1:6" s="122" customFormat="1" ht="12.75">
      <c r="A12" s="131" t="s">
        <v>197</v>
      </c>
      <c r="B12" s="130">
        <v>236971</v>
      </c>
      <c r="C12" s="130">
        <v>157680</v>
      </c>
      <c r="D12" s="123">
        <v>66.53978756894303</v>
      </c>
      <c r="F12" s="121"/>
    </row>
    <row r="13" spans="1:6" s="122" customFormat="1" ht="12.75">
      <c r="A13" s="131" t="s">
        <v>196</v>
      </c>
      <c r="B13" s="130">
        <v>250141</v>
      </c>
      <c r="C13" s="130">
        <v>204409</v>
      </c>
      <c r="D13" s="123">
        <v>81.71751132361348</v>
      </c>
      <c r="F13" s="121"/>
    </row>
    <row r="14" spans="1:6" s="122" customFormat="1" ht="12.75">
      <c r="A14" s="131" t="s">
        <v>195</v>
      </c>
      <c r="B14" s="130">
        <v>269971</v>
      </c>
      <c r="C14" s="130">
        <v>261001</v>
      </c>
      <c r="D14" s="123">
        <v>96.67742090817161</v>
      </c>
      <c r="F14" s="121"/>
    </row>
    <row r="15" spans="1:6" s="122" customFormat="1" ht="12.75">
      <c r="A15" s="131" t="s">
        <v>194</v>
      </c>
      <c r="B15" s="130">
        <v>489872</v>
      </c>
      <c r="C15" s="130">
        <v>339771</v>
      </c>
      <c r="D15" s="123">
        <v>69.35913871378646</v>
      </c>
      <c r="F15" s="121"/>
    </row>
    <row r="16" spans="1:6" s="122" customFormat="1" ht="12.75">
      <c r="A16" s="131" t="s">
        <v>193</v>
      </c>
      <c r="B16" s="130">
        <v>125585</v>
      </c>
      <c r="C16" s="130">
        <v>80118</v>
      </c>
      <c r="D16" s="123">
        <v>63.79583548990724</v>
      </c>
      <c r="F16" s="121"/>
    </row>
    <row r="17" spans="1:6" s="122" customFormat="1" ht="12.75">
      <c r="A17" s="131" t="s">
        <v>192</v>
      </c>
      <c r="B17" s="130">
        <v>140369</v>
      </c>
      <c r="C17" s="130">
        <v>129050</v>
      </c>
      <c r="D17" s="123">
        <v>91.93625373123695</v>
      </c>
      <c r="F17" s="121"/>
    </row>
    <row r="18" spans="1:6" s="122" customFormat="1" ht="12.75">
      <c r="A18" s="131" t="s">
        <v>191</v>
      </c>
      <c r="B18" s="130">
        <v>31000</v>
      </c>
      <c r="C18" s="130">
        <v>28500</v>
      </c>
      <c r="D18" s="123">
        <v>91.93548387096774</v>
      </c>
      <c r="F18" s="121"/>
    </row>
    <row r="19" spans="1:6" s="122" customFormat="1" ht="12.75">
      <c r="A19" s="131" t="s">
        <v>190</v>
      </c>
      <c r="B19" s="130">
        <v>103696</v>
      </c>
      <c r="C19" s="130">
        <v>80093</v>
      </c>
      <c r="D19" s="123">
        <v>77.23827341459652</v>
      </c>
      <c r="F19" s="121"/>
    </row>
    <row r="20" spans="1:6" s="122" customFormat="1" ht="12.75">
      <c r="A20" s="131" t="s">
        <v>189</v>
      </c>
      <c r="B20" s="130">
        <v>139898</v>
      </c>
      <c r="C20" s="130">
        <v>109161</v>
      </c>
      <c r="D20" s="123">
        <v>78.02899255171624</v>
      </c>
      <c r="F20" s="121"/>
    </row>
    <row r="21" spans="1:6" s="122" customFormat="1" ht="12.75">
      <c r="A21" s="131" t="s">
        <v>188</v>
      </c>
      <c r="B21" s="130">
        <v>47010</v>
      </c>
      <c r="C21" s="130">
        <v>41269</v>
      </c>
      <c r="D21" s="123">
        <v>87.78770474367155</v>
      </c>
      <c r="F21" s="121"/>
    </row>
    <row r="22" spans="1:6" s="122" customFormat="1" ht="12.75">
      <c r="A22" s="131" t="s">
        <v>187</v>
      </c>
      <c r="B22" s="130">
        <v>130252</v>
      </c>
      <c r="C22" s="130">
        <v>84148</v>
      </c>
      <c r="D22" s="123">
        <v>64.60399840309555</v>
      </c>
      <c r="F22" s="121"/>
    </row>
    <row r="23" spans="1:6" s="122" customFormat="1" ht="12.75">
      <c r="A23" s="131" t="s">
        <v>186</v>
      </c>
      <c r="B23" s="130">
        <v>150652</v>
      </c>
      <c r="C23" s="130">
        <v>105941</v>
      </c>
      <c r="D23" s="123">
        <v>70.32166848100258</v>
      </c>
      <c r="F23" s="121"/>
    </row>
    <row r="24" spans="1:6" s="122" customFormat="1" ht="12.75">
      <c r="A24" s="131" t="s">
        <v>185</v>
      </c>
      <c r="B24" s="130">
        <v>252525</v>
      </c>
      <c r="C24" s="130">
        <v>158989</v>
      </c>
      <c r="D24" s="123">
        <v>62.95970695970696</v>
      </c>
      <c r="F24" s="121"/>
    </row>
    <row r="25" spans="1:6" s="122" customFormat="1" ht="12.75">
      <c r="A25" s="131" t="s">
        <v>184</v>
      </c>
      <c r="B25" s="130">
        <v>111102</v>
      </c>
      <c r="C25" s="130">
        <v>65989</v>
      </c>
      <c r="D25" s="123">
        <v>59.394970387571774</v>
      </c>
      <c r="F25" s="121"/>
    </row>
    <row r="26" spans="1:6" s="122" customFormat="1" ht="12.75">
      <c r="A26" s="122" t="s">
        <v>183</v>
      </c>
      <c r="B26" s="130">
        <v>107777</v>
      </c>
      <c r="C26" s="130">
        <v>94120</v>
      </c>
      <c r="D26" s="123">
        <v>87.32846525696577</v>
      </c>
      <c r="F26" s="121"/>
    </row>
    <row r="27" spans="1:6" s="122" customFormat="1" ht="12.75">
      <c r="A27" s="131" t="s">
        <v>182</v>
      </c>
      <c r="B27" s="130">
        <v>156985</v>
      </c>
      <c r="C27" s="130">
        <v>98536</v>
      </c>
      <c r="D27" s="123">
        <v>62.767780361181</v>
      </c>
      <c r="F27" s="121"/>
    </row>
    <row r="28" spans="1:6" s="122" customFormat="1" ht="12.75">
      <c r="A28" s="131" t="s">
        <v>181</v>
      </c>
      <c r="B28" s="130">
        <v>132696</v>
      </c>
      <c r="C28" s="130">
        <v>71262</v>
      </c>
      <c r="D28" s="123">
        <v>53.703201302224635</v>
      </c>
      <c r="F28" s="121"/>
    </row>
    <row r="29" spans="1:6" s="122" customFormat="1" ht="12.75">
      <c r="A29" s="131" t="s">
        <v>180</v>
      </c>
      <c r="B29" s="130">
        <v>610595</v>
      </c>
      <c r="C29" s="130">
        <v>416585</v>
      </c>
      <c r="D29" s="123">
        <v>68.22607456661126</v>
      </c>
      <c r="F29" s="121"/>
    </row>
    <row r="30" spans="1:6" s="122" customFormat="1" ht="12.75">
      <c r="A30" s="131" t="s">
        <v>179</v>
      </c>
      <c r="B30" s="130">
        <v>499581</v>
      </c>
      <c r="C30" s="130">
        <v>206989</v>
      </c>
      <c r="D30" s="123">
        <v>41.432520452138895</v>
      </c>
      <c r="F30" s="121"/>
    </row>
    <row r="31" spans="1:6" s="122" customFormat="1" ht="12.75">
      <c r="A31" s="131" t="s">
        <v>178</v>
      </c>
      <c r="B31" s="130">
        <v>124585</v>
      </c>
      <c r="C31" s="130">
        <v>82325</v>
      </c>
      <c r="D31" s="123">
        <v>66.07938355339728</v>
      </c>
      <c r="F31" s="121"/>
    </row>
    <row r="32" spans="1:6" s="122" customFormat="1" ht="12.75">
      <c r="A32" s="131" t="s">
        <v>177</v>
      </c>
      <c r="B32" s="130">
        <v>49876</v>
      </c>
      <c r="C32" s="130">
        <v>41789</v>
      </c>
      <c r="D32" s="123">
        <v>83.78578875611517</v>
      </c>
      <c r="F32" s="121"/>
    </row>
    <row r="33" spans="1:6" s="122" customFormat="1" ht="12.75">
      <c r="A33" s="131" t="s">
        <v>176</v>
      </c>
      <c r="B33" s="130">
        <v>315252</v>
      </c>
      <c r="C33" s="130">
        <v>218662</v>
      </c>
      <c r="D33" s="123">
        <v>69.36101912121096</v>
      </c>
      <c r="F33" s="121"/>
    </row>
    <row r="34" spans="1:6" s="122" customFormat="1" ht="12.75">
      <c r="A34" s="131" t="s">
        <v>175</v>
      </c>
      <c r="B34" s="130">
        <v>281114</v>
      </c>
      <c r="C34" s="130">
        <v>187953</v>
      </c>
      <c r="D34" s="123">
        <v>66.86006388867149</v>
      </c>
      <c r="F34" s="121"/>
    </row>
    <row r="35" spans="1:6" s="122" customFormat="1" ht="12.75">
      <c r="A35" s="131" t="s">
        <v>174</v>
      </c>
      <c r="B35" s="130">
        <v>598745</v>
      </c>
      <c r="C35" s="130">
        <v>336332</v>
      </c>
      <c r="D35" s="123">
        <v>56.172828165579666</v>
      </c>
      <c r="F35" s="121"/>
    </row>
    <row r="36" spans="1:6" s="122" customFormat="1" ht="12.75">
      <c r="A36" s="131" t="s">
        <v>173</v>
      </c>
      <c r="B36" s="130">
        <v>126989</v>
      </c>
      <c r="C36" s="130">
        <v>74093</v>
      </c>
      <c r="D36" s="123">
        <v>58.34599847230862</v>
      </c>
      <c r="F36" s="121"/>
    </row>
    <row r="37" spans="1:6" s="122" customFormat="1" ht="12.75">
      <c r="A37" s="131" t="s">
        <v>172</v>
      </c>
      <c r="B37" s="130">
        <v>713883</v>
      </c>
      <c r="C37" s="130">
        <v>519525</v>
      </c>
      <c r="D37" s="123">
        <v>72.77453028017196</v>
      </c>
      <c r="F37" s="121"/>
    </row>
    <row r="38" spans="1:6" s="122" customFormat="1" ht="12.75">
      <c r="A38" s="131" t="s">
        <v>171</v>
      </c>
      <c r="B38" s="130">
        <v>122342</v>
      </c>
      <c r="C38" s="130">
        <v>51667</v>
      </c>
      <c r="D38" s="123">
        <v>42.231613019241145</v>
      </c>
      <c r="F38" s="121"/>
    </row>
    <row r="39" spans="1:6" s="122" customFormat="1" ht="12.75">
      <c r="A39" s="131" t="s">
        <v>170</v>
      </c>
      <c r="B39" s="130">
        <v>109210</v>
      </c>
      <c r="C39" s="130">
        <v>87465</v>
      </c>
      <c r="D39" s="123">
        <v>80.0888197051552</v>
      </c>
      <c r="F39" s="121"/>
    </row>
    <row r="40" spans="1:6" s="122" customFormat="1" ht="12.75">
      <c r="A40" s="131" t="s">
        <v>169</v>
      </c>
      <c r="B40" s="130">
        <v>124858</v>
      </c>
      <c r="C40" s="130">
        <v>65629</v>
      </c>
      <c r="D40" s="123">
        <v>52.562911467427</v>
      </c>
      <c r="F40" s="121"/>
    </row>
    <row r="41" spans="1:6" s="122" customFormat="1" ht="12.75">
      <c r="A41" s="131" t="s">
        <v>168</v>
      </c>
      <c r="B41" s="130">
        <v>775998</v>
      </c>
      <c r="C41" s="130">
        <v>589893</v>
      </c>
      <c r="D41" s="123">
        <v>76.01733509622447</v>
      </c>
      <c r="F41" s="121"/>
    </row>
    <row r="42" spans="1:6" s="122" customFormat="1" ht="12.75">
      <c r="A42" s="131" t="s">
        <v>167</v>
      </c>
      <c r="B42" s="130">
        <v>359898</v>
      </c>
      <c r="C42" s="130">
        <v>299847</v>
      </c>
      <c r="D42" s="123">
        <v>83.31443909107581</v>
      </c>
      <c r="F42" s="121"/>
    </row>
    <row r="43" spans="1:6" s="122" customFormat="1" ht="12.75">
      <c r="A43" s="131" t="s">
        <v>166</v>
      </c>
      <c r="B43" s="130">
        <v>271569</v>
      </c>
      <c r="C43" s="130">
        <v>146989</v>
      </c>
      <c r="D43" s="123">
        <v>54.125839105347076</v>
      </c>
      <c r="F43" s="121"/>
    </row>
    <row r="44" spans="1:6" s="122" customFormat="1" ht="12.75">
      <c r="A44" s="131" t="s">
        <v>165</v>
      </c>
      <c r="B44" s="130">
        <v>1326969</v>
      </c>
      <c r="C44" s="130">
        <v>842595</v>
      </c>
      <c r="D44" s="123">
        <v>63.497715470368945</v>
      </c>
      <c r="F44" s="121"/>
    </row>
    <row r="45" spans="1:6" s="122" customFormat="1" ht="12.75">
      <c r="A45" s="131" t="s">
        <v>164</v>
      </c>
      <c r="B45" s="130">
        <v>1178595</v>
      </c>
      <c r="C45" s="130">
        <v>960123</v>
      </c>
      <c r="D45" s="123">
        <v>81.4633525511308</v>
      </c>
      <c r="F45" s="121"/>
    </row>
    <row r="46" spans="1:6" s="122" customFormat="1" ht="12.75">
      <c r="A46" s="131" t="s">
        <v>163</v>
      </c>
      <c r="B46" s="130">
        <v>926969</v>
      </c>
      <c r="C46" s="130">
        <v>736969</v>
      </c>
      <c r="D46" s="123">
        <v>79.50309017885172</v>
      </c>
      <c r="F46" s="121"/>
    </row>
    <row r="47" spans="1:6" s="122" customFormat="1" ht="12.75">
      <c r="A47" s="131" t="s">
        <v>162</v>
      </c>
      <c r="B47" s="130">
        <v>420239</v>
      </c>
      <c r="C47" s="130">
        <v>365898</v>
      </c>
      <c r="D47" s="123">
        <v>87.06902500719829</v>
      </c>
      <c r="F47" s="121"/>
    </row>
    <row r="48" spans="1:6" s="122" customFormat="1" ht="12.75">
      <c r="A48" s="122" t="s">
        <v>161</v>
      </c>
      <c r="B48" s="130">
        <v>156910</v>
      </c>
      <c r="C48" s="130">
        <v>83989</v>
      </c>
      <c r="D48" s="123">
        <v>53.52686253266204</v>
      </c>
      <c r="F48" s="121"/>
    </row>
    <row r="49" spans="1:6" s="122" customFormat="1" ht="20.25" customHeight="1">
      <c r="A49" s="328" t="s">
        <v>307</v>
      </c>
      <c r="B49" s="328"/>
      <c r="C49" s="328"/>
      <c r="D49" s="328"/>
      <c r="F49" s="121"/>
    </row>
    <row r="50" spans="1:6" s="122" customFormat="1" ht="41.25" customHeight="1">
      <c r="A50" s="135"/>
      <c r="B50" s="134" t="s">
        <v>109</v>
      </c>
      <c r="C50" s="134" t="s">
        <v>108</v>
      </c>
      <c r="D50" s="134" t="s">
        <v>107</v>
      </c>
      <c r="F50" s="121"/>
    </row>
    <row r="51" spans="1:6" s="122" customFormat="1" ht="12.75">
      <c r="A51" s="131" t="s">
        <v>160</v>
      </c>
      <c r="B51" s="130">
        <v>298717</v>
      </c>
      <c r="C51" s="130">
        <v>198787</v>
      </c>
      <c r="D51" s="123">
        <v>66.54693238081528</v>
      </c>
      <c r="F51" s="121"/>
    </row>
    <row r="52" spans="1:6" s="122" customFormat="1" ht="12.75">
      <c r="A52" s="131" t="s">
        <v>159</v>
      </c>
      <c r="B52" s="130">
        <v>1200252</v>
      </c>
      <c r="C52" s="130">
        <v>1085267</v>
      </c>
      <c r="D52" s="123">
        <v>90.4199284816855</v>
      </c>
      <c r="F52" s="121"/>
    </row>
    <row r="53" spans="1:6" s="122" customFormat="1" ht="12.75">
      <c r="A53" s="131" t="s">
        <v>158</v>
      </c>
      <c r="B53" s="130">
        <v>105858</v>
      </c>
      <c r="C53" s="130">
        <v>51093</v>
      </c>
      <c r="D53" s="123">
        <v>48.2656010882503</v>
      </c>
      <c r="F53" s="121"/>
    </row>
    <row r="54" spans="1:6" s="122" customFormat="1" ht="12.75">
      <c r="A54" s="131" t="s">
        <v>157</v>
      </c>
      <c r="B54" s="130">
        <v>320989</v>
      </c>
      <c r="C54" s="130">
        <v>287964</v>
      </c>
      <c r="D54" s="123">
        <v>89.71148544031104</v>
      </c>
      <c r="F54" s="121"/>
    </row>
    <row r="55" spans="1:6" s="122" customFormat="1" ht="12.75">
      <c r="A55" s="131" t="s">
        <v>156</v>
      </c>
      <c r="B55" s="130">
        <v>325585</v>
      </c>
      <c r="C55" s="130">
        <v>136744</v>
      </c>
      <c r="D55" s="123">
        <v>41.99947786292366</v>
      </c>
      <c r="F55" s="121"/>
    </row>
    <row r="56" spans="1:6" s="122" customFormat="1" ht="12.75">
      <c r="A56" s="131" t="s">
        <v>155</v>
      </c>
      <c r="B56" s="130">
        <v>312740</v>
      </c>
      <c r="C56" s="130">
        <v>298746</v>
      </c>
      <c r="D56" s="123">
        <v>95.52535652618789</v>
      </c>
      <c r="F56" s="121"/>
    </row>
    <row r="57" spans="1:6" s="122" customFormat="1" ht="12.75">
      <c r="A57" s="131" t="s">
        <v>154</v>
      </c>
      <c r="B57" s="130">
        <v>320146</v>
      </c>
      <c r="C57" s="130">
        <v>298458</v>
      </c>
      <c r="D57" s="123">
        <v>93.22559082418647</v>
      </c>
      <c r="F57" s="121"/>
    </row>
    <row r="58" spans="1:6" s="122" customFormat="1" ht="12.75">
      <c r="A58" s="131" t="s">
        <v>153</v>
      </c>
      <c r="B58" s="130">
        <v>189989</v>
      </c>
      <c r="C58" s="130">
        <v>112000</v>
      </c>
      <c r="D58" s="123">
        <v>58.95078136102616</v>
      </c>
      <c r="F58" s="121"/>
    </row>
    <row r="59" spans="1:6" s="122" customFormat="1" ht="12.75">
      <c r="A59" s="131" t="s">
        <v>152</v>
      </c>
      <c r="B59" s="130">
        <v>201696</v>
      </c>
      <c r="C59" s="130">
        <v>112696</v>
      </c>
      <c r="D59" s="123">
        <v>55.874186895129306</v>
      </c>
      <c r="F59" s="121"/>
    </row>
    <row r="60" spans="1:6" s="122" customFormat="1" ht="12.75">
      <c r="A60" s="131" t="s">
        <v>151</v>
      </c>
      <c r="B60" s="130">
        <v>354898</v>
      </c>
      <c r="C60" s="130">
        <v>299381</v>
      </c>
      <c r="D60" s="123">
        <v>84.35691381749122</v>
      </c>
      <c r="F60" s="121"/>
    </row>
    <row r="61" spans="1:6" s="122" customFormat="1" ht="12.75">
      <c r="A61" s="131" t="s">
        <v>150</v>
      </c>
      <c r="B61" s="130">
        <v>378959</v>
      </c>
      <c r="C61" s="130">
        <v>312695</v>
      </c>
      <c r="D61" s="123">
        <v>82.51420338347948</v>
      </c>
      <c r="F61" s="121"/>
    </row>
    <row r="62" spans="1:6" s="122" customFormat="1" ht="12.75">
      <c r="A62" s="131" t="s">
        <v>149</v>
      </c>
      <c r="B62" s="130">
        <v>258967</v>
      </c>
      <c r="C62" s="130">
        <v>210369</v>
      </c>
      <c r="D62" s="123">
        <v>81.2339023891075</v>
      </c>
      <c r="F62" s="121"/>
    </row>
    <row r="63" spans="1:6" s="122" customFormat="1" ht="12.75">
      <c r="A63" s="131" t="s">
        <v>148</v>
      </c>
      <c r="B63" s="130">
        <v>245870</v>
      </c>
      <c r="C63" s="130">
        <v>177890</v>
      </c>
      <c r="D63" s="123">
        <v>72.35124252653841</v>
      </c>
      <c r="F63" s="121"/>
    </row>
    <row r="64" spans="1:6" s="122" customFormat="1" ht="12.75">
      <c r="A64" s="131" t="s">
        <v>147</v>
      </c>
      <c r="B64" s="130">
        <v>568987</v>
      </c>
      <c r="C64" s="130">
        <v>439658</v>
      </c>
      <c r="D64" s="123">
        <v>77.2703067029651</v>
      </c>
      <c r="F64" s="121"/>
    </row>
    <row r="65" spans="1:6" s="122" customFormat="1" ht="12.75">
      <c r="A65" s="131" t="s">
        <v>146</v>
      </c>
      <c r="B65" s="130">
        <v>591230</v>
      </c>
      <c r="C65" s="130">
        <v>401269</v>
      </c>
      <c r="D65" s="123">
        <v>67.87020279755764</v>
      </c>
      <c r="F65" s="121"/>
    </row>
    <row r="66" spans="1:6" s="122" customFormat="1" ht="12.75">
      <c r="A66" s="131" t="s">
        <v>145</v>
      </c>
      <c r="B66" s="130">
        <v>125369</v>
      </c>
      <c r="C66" s="130">
        <v>72696</v>
      </c>
      <c r="D66" s="123">
        <v>57.98562643077635</v>
      </c>
      <c r="F66" s="121"/>
    </row>
    <row r="67" spans="1:6" s="122" customFormat="1" ht="12.75">
      <c r="A67" s="131" t="s">
        <v>144</v>
      </c>
      <c r="B67" s="130">
        <v>784253</v>
      </c>
      <c r="C67" s="130">
        <v>546969</v>
      </c>
      <c r="D67" s="123">
        <v>69.74394742512939</v>
      </c>
      <c r="F67" s="121"/>
    </row>
    <row r="68" spans="1:6" s="122" customFormat="1" ht="12.75">
      <c r="A68" s="131" t="s">
        <v>143</v>
      </c>
      <c r="B68" s="130">
        <v>11256989</v>
      </c>
      <c r="C68" s="130">
        <v>7485962</v>
      </c>
      <c r="D68" s="123">
        <v>66.50057133395084</v>
      </c>
      <c r="F68" s="121"/>
    </row>
    <row r="69" spans="1:6" s="122" customFormat="1" ht="12.75">
      <c r="A69" s="131" t="s">
        <v>142</v>
      </c>
      <c r="B69" s="130">
        <v>323232</v>
      </c>
      <c r="C69" s="130">
        <v>291485</v>
      </c>
      <c r="D69" s="123">
        <v>90.17826205326205</v>
      </c>
      <c r="F69" s="121"/>
    </row>
    <row r="70" spans="1:6" s="122" customFormat="1" ht="12.75">
      <c r="A70" s="131" t="s">
        <v>141</v>
      </c>
      <c r="B70" s="130">
        <v>78202</v>
      </c>
      <c r="C70" s="130">
        <v>72059</v>
      </c>
      <c r="D70" s="123">
        <v>92.14470218152988</v>
      </c>
      <c r="F70" s="121"/>
    </row>
    <row r="71" spans="1:6" s="122" customFormat="1" ht="12.75">
      <c r="A71" s="131" t="s">
        <v>140</v>
      </c>
      <c r="B71" s="130">
        <v>1097775</v>
      </c>
      <c r="C71" s="130">
        <v>923696</v>
      </c>
      <c r="D71" s="123">
        <v>84.14256108947644</v>
      </c>
      <c r="F71" s="121"/>
    </row>
    <row r="72" spans="1:6" s="122" customFormat="1" ht="12.75">
      <c r="A72" s="131" t="s">
        <v>139</v>
      </c>
      <c r="B72" s="130">
        <v>206840</v>
      </c>
      <c r="C72" s="130">
        <v>135256</v>
      </c>
      <c r="D72" s="123">
        <v>65.3916070392574</v>
      </c>
      <c r="F72" s="121"/>
    </row>
    <row r="73" spans="1:6" s="122" customFormat="1" ht="12.75">
      <c r="A73" s="131" t="s">
        <v>138</v>
      </c>
      <c r="B73" s="130">
        <v>509212</v>
      </c>
      <c r="C73" s="130">
        <v>326977</v>
      </c>
      <c r="D73" s="123">
        <v>64.21235163350431</v>
      </c>
      <c r="F73" s="121"/>
    </row>
    <row r="74" spans="1:6" s="122" customFormat="1" ht="12.75">
      <c r="A74" s="122" t="s">
        <v>137</v>
      </c>
      <c r="B74" s="130">
        <v>169898</v>
      </c>
      <c r="C74" s="130">
        <v>113681</v>
      </c>
      <c r="D74" s="123">
        <v>66.91132326454697</v>
      </c>
      <c r="F74" s="121"/>
    </row>
    <row r="75" spans="1:6" s="122" customFormat="1" ht="12.75">
      <c r="A75" s="131" t="s">
        <v>136</v>
      </c>
      <c r="B75" s="130">
        <v>301525</v>
      </c>
      <c r="C75" s="130">
        <v>236146</v>
      </c>
      <c r="D75" s="123">
        <v>78.31722079429566</v>
      </c>
      <c r="F75" s="121"/>
    </row>
    <row r="76" spans="1:6" s="122" customFormat="1" ht="12.75">
      <c r="A76" s="131" t="s">
        <v>135</v>
      </c>
      <c r="B76" s="130">
        <v>251644</v>
      </c>
      <c r="C76" s="130">
        <v>185025</v>
      </c>
      <c r="D76" s="123">
        <v>73.5264898030551</v>
      </c>
      <c r="F76" s="121"/>
    </row>
    <row r="77" spans="1:6" s="122" customFormat="1" ht="12.75">
      <c r="A77" s="131" t="s">
        <v>134</v>
      </c>
      <c r="B77" s="130">
        <v>92585</v>
      </c>
      <c r="C77" s="130">
        <v>75926</v>
      </c>
      <c r="D77" s="123">
        <v>82.00680455797375</v>
      </c>
      <c r="F77" s="121"/>
    </row>
    <row r="78" spans="1:6" s="122" customFormat="1" ht="12.75">
      <c r="A78" s="131" t="s">
        <v>133</v>
      </c>
      <c r="B78" s="130">
        <v>145236</v>
      </c>
      <c r="C78" s="130">
        <v>102363</v>
      </c>
      <c r="D78" s="123">
        <v>70.48045939023383</v>
      </c>
      <c r="F78" s="121"/>
    </row>
    <row r="79" spans="1:6" s="122" customFormat="1" ht="12.75">
      <c r="A79" s="131" t="s">
        <v>132</v>
      </c>
      <c r="B79" s="130">
        <v>80347</v>
      </c>
      <c r="C79" s="130">
        <v>72369</v>
      </c>
      <c r="D79" s="123">
        <v>90.07056890736432</v>
      </c>
      <c r="F79" s="121"/>
    </row>
    <row r="80" spans="1:6" s="122" customFormat="1" ht="12.75">
      <c r="A80" s="131" t="s">
        <v>131</v>
      </c>
      <c r="B80" s="130">
        <v>229858</v>
      </c>
      <c r="C80" s="130">
        <v>78985</v>
      </c>
      <c r="D80" s="123">
        <v>34.36251946854145</v>
      </c>
      <c r="F80" s="121"/>
    </row>
    <row r="81" spans="1:6" s="122" customFormat="1" ht="12.75">
      <c r="A81" s="131" t="s">
        <v>130</v>
      </c>
      <c r="B81" s="130">
        <v>170236</v>
      </c>
      <c r="C81" s="130">
        <v>160363</v>
      </c>
      <c r="D81" s="123">
        <v>94.20040414483422</v>
      </c>
      <c r="F81" s="121"/>
    </row>
    <row r="82" spans="1:6" s="122" customFormat="1" ht="12.75">
      <c r="A82" s="131" t="s">
        <v>129</v>
      </c>
      <c r="B82" s="130">
        <v>291028</v>
      </c>
      <c r="C82" s="130">
        <v>241577</v>
      </c>
      <c r="D82" s="123">
        <v>83.00816416289841</v>
      </c>
      <c r="F82" s="121"/>
    </row>
    <row r="83" spans="1:6" s="122" customFormat="1" ht="12.75">
      <c r="A83" s="131" t="s">
        <v>128</v>
      </c>
      <c r="B83" s="130">
        <v>105696</v>
      </c>
      <c r="C83" s="130">
        <v>51469</v>
      </c>
      <c r="D83" s="123">
        <v>48.69531486527399</v>
      </c>
      <c r="F83" s="121"/>
    </row>
    <row r="84" spans="1:6" s="122" customFormat="1" ht="12.75">
      <c r="A84" s="131" t="s">
        <v>127</v>
      </c>
      <c r="B84" s="130">
        <v>312595</v>
      </c>
      <c r="C84" s="130">
        <v>169891</v>
      </c>
      <c r="D84" s="123">
        <v>54.34859802620004</v>
      </c>
      <c r="F84" s="121"/>
    </row>
    <row r="85" spans="1:6" s="122" customFormat="1" ht="12.75">
      <c r="A85" s="131" t="s">
        <v>126</v>
      </c>
      <c r="B85" s="130">
        <v>113520</v>
      </c>
      <c r="C85" s="130">
        <v>83370</v>
      </c>
      <c r="D85" s="123">
        <v>73.44080338266384</v>
      </c>
      <c r="F85" s="121"/>
    </row>
    <row r="86" spans="1:6" s="122" customFormat="1" ht="12.75">
      <c r="A86" s="131" t="s">
        <v>125</v>
      </c>
      <c r="B86" s="130">
        <v>634859</v>
      </c>
      <c r="C86" s="130">
        <v>469201</v>
      </c>
      <c r="D86" s="123">
        <v>73.90633195717474</v>
      </c>
      <c r="F86" s="121"/>
    </row>
    <row r="87" spans="1:6" s="122" customFormat="1" ht="12.75">
      <c r="A87" s="131" t="s">
        <v>124</v>
      </c>
      <c r="B87" s="130">
        <v>82696</v>
      </c>
      <c r="C87" s="130">
        <v>61030</v>
      </c>
      <c r="D87" s="123">
        <v>73.8004256554126</v>
      </c>
      <c r="F87" s="121"/>
    </row>
    <row r="88" spans="1:6" s="122" customFormat="1" ht="12.75">
      <c r="A88" s="131" t="s">
        <v>123</v>
      </c>
      <c r="B88" s="130">
        <v>121039</v>
      </c>
      <c r="C88" s="130">
        <v>83697</v>
      </c>
      <c r="D88" s="123">
        <v>69.14878675468238</v>
      </c>
      <c r="F88" s="121"/>
    </row>
    <row r="89" spans="1:6" s="122" customFormat="1" ht="12.75">
      <c r="A89" s="131" t="s">
        <v>122</v>
      </c>
      <c r="B89" s="130">
        <v>202696</v>
      </c>
      <c r="C89" s="130">
        <v>145052</v>
      </c>
      <c r="D89" s="123">
        <v>71.56135296207128</v>
      </c>
      <c r="F89" s="121"/>
    </row>
    <row r="90" spans="1:6" s="122" customFormat="1" ht="12.75">
      <c r="A90" s="131" t="s">
        <v>121</v>
      </c>
      <c r="B90" s="130">
        <v>105369</v>
      </c>
      <c r="C90" s="130">
        <v>94417</v>
      </c>
      <c r="D90" s="123">
        <v>89.60605111560326</v>
      </c>
      <c r="F90" s="121"/>
    </row>
    <row r="91" spans="1:6" s="122" customFormat="1" ht="12.75">
      <c r="A91" s="131" t="s">
        <v>120</v>
      </c>
      <c r="B91" s="130">
        <v>1458989</v>
      </c>
      <c r="C91" s="130">
        <v>714595</v>
      </c>
      <c r="D91" s="123">
        <v>48.978779140898254</v>
      </c>
      <c r="F91" s="121"/>
    </row>
    <row r="92" spans="1:6" s="122" customFormat="1" ht="12.75">
      <c r="A92" s="131" t="s">
        <v>119</v>
      </c>
      <c r="B92" s="130">
        <v>354569</v>
      </c>
      <c r="C92" s="130">
        <v>301256</v>
      </c>
      <c r="D92" s="123">
        <v>84.96399854471203</v>
      </c>
      <c r="F92" s="121"/>
    </row>
    <row r="93" spans="1:6" s="122" customFormat="1" ht="12.75">
      <c r="A93" s="131" t="s">
        <v>118</v>
      </c>
      <c r="B93" s="130">
        <v>47514</v>
      </c>
      <c r="C93" s="130">
        <v>42350</v>
      </c>
      <c r="D93" s="123">
        <v>89.13162436334554</v>
      </c>
      <c r="F93" s="121"/>
    </row>
    <row r="94" spans="1:6" s="122" customFormat="1" ht="12.75">
      <c r="A94" s="131" t="s">
        <v>117</v>
      </c>
      <c r="B94" s="130">
        <v>132585</v>
      </c>
      <c r="C94" s="130">
        <v>100525</v>
      </c>
      <c r="D94" s="123">
        <v>75.81928574122261</v>
      </c>
      <c r="F94" s="121"/>
    </row>
    <row r="95" spans="1:6" s="122" customFormat="1" ht="12.75">
      <c r="A95" s="131" t="s">
        <v>116</v>
      </c>
      <c r="B95" s="130">
        <v>1369684</v>
      </c>
      <c r="C95" s="130">
        <v>1056989</v>
      </c>
      <c r="D95" s="123">
        <v>77.1702816124011</v>
      </c>
      <c r="F95" s="121"/>
    </row>
    <row r="96" spans="1:6" s="122" customFormat="1" ht="12.75">
      <c r="A96" s="131" t="s">
        <v>115</v>
      </c>
      <c r="B96" s="130">
        <v>302595</v>
      </c>
      <c r="C96" s="130">
        <v>236969</v>
      </c>
      <c r="D96" s="123">
        <v>78.31226556949056</v>
      </c>
      <c r="F96" s="121"/>
    </row>
    <row r="97" spans="1:4" ht="12.75">
      <c r="A97" s="131" t="s">
        <v>114</v>
      </c>
      <c r="B97" s="130">
        <v>231023</v>
      </c>
      <c r="C97" s="130">
        <v>185203</v>
      </c>
      <c r="D97" s="123">
        <v>80.16647693086836</v>
      </c>
    </row>
    <row r="98" spans="1:4" ht="12.75">
      <c r="A98" s="131" t="s">
        <v>113</v>
      </c>
      <c r="B98" s="130">
        <v>404989</v>
      </c>
      <c r="C98" s="130">
        <v>359696</v>
      </c>
      <c r="D98" s="123">
        <v>88.81623945341725</v>
      </c>
    </row>
    <row r="99" spans="1:4" ht="12.75">
      <c r="A99" s="131" t="s">
        <v>112</v>
      </c>
      <c r="B99" s="130">
        <v>119636</v>
      </c>
      <c r="C99" s="130">
        <v>69696</v>
      </c>
      <c r="D99" s="123">
        <v>58.25671202648033</v>
      </c>
    </row>
    <row r="100" spans="1:4" ht="12.75">
      <c r="A100" s="131" t="s">
        <v>111</v>
      </c>
      <c r="B100" s="130">
        <v>290252</v>
      </c>
      <c r="C100" s="130">
        <v>180102</v>
      </c>
      <c r="D100" s="123">
        <v>62.050218430880754</v>
      </c>
    </row>
    <row r="101" spans="1:4" ht="12.75">
      <c r="A101" s="131" t="s">
        <v>110</v>
      </c>
      <c r="B101" s="130">
        <v>1425696</v>
      </c>
      <c r="C101" s="130">
        <v>998989</v>
      </c>
      <c r="D101" s="123">
        <v>70.07026743429175</v>
      </c>
    </row>
    <row r="102" spans="1:6" s="122" customFormat="1" ht="20.25" customHeight="1">
      <c r="A102" s="328" t="s">
        <v>307</v>
      </c>
      <c r="B102" s="328"/>
      <c r="C102" s="328"/>
      <c r="D102" s="328"/>
      <c r="F102" s="121"/>
    </row>
    <row r="103" spans="1:6" s="122" customFormat="1" ht="41.25" customHeight="1">
      <c r="A103" s="135"/>
      <c r="B103" s="134" t="s">
        <v>109</v>
      </c>
      <c r="C103" s="134" t="s">
        <v>108</v>
      </c>
      <c r="D103" s="134" t="s">
        <v>107</v>
      </c>
      <c r="F103" s="121"/>
    </row>
    <row r="104" spans="1:4" ht="12.75">
      <c r="A104" s="131" t="s">
        <v>106</v>
      </c>
      <c r="B104" s="130">
        <v>225858</v>
      </c>
      <c r="C104" s="130">
        <v>165550</v>
      </c>
      <c r="D104" s="123">
        <v>73.29826705274995</v>
      </c>
    </row>
    <row r="105" spans="1:4" ht="12.75">
      <c r="A105" s="131" t="s">
        <v>105</v>
      </c>
      <c r="B105" s="130">
        <v>274259</v>
      </c>
      <c r="C105" s="130">
        <v>201203</v>
      </c>
      <c r="D105" s="123">
        <v>73.36240560929632</v>
      </c>
    </row>
    <row r="106" spans="1:5" ht="12.75">
      <c r="A106" s="131" t="s">
        <v>104</v>
      </c>
      <c r="B106" s="130">
        <v>508586</v>
      </c>
      <c r="C106" s="130">
        <v>500236</v>
      </c>
      <c r="D106" s="123">
        <v>98.35819310795027</v>
      </c>
      <c r="E106" s="122">
        <f>+C106/B106</f>
        <v>0.9835819310795028</v>
      </c>
    </row>
    <row r="107" spans="1:5" s="132" customFormat="1" ht="26.25" customHeight="1">
      <c r="A107" s="129" t="s">
        <v>103</v>
      </c>
      <c r="B107" s="128">
        <f>SUM(B3:B48,B51:B101,B104:B106)</f>
        <v>45762440</v>
      </c>
      <c r="C107" s="128">
        <f>SUM(C3:C48,C51:C101,C104:C106)</f>
        <v>32753429</v>
      </c>
      <c r="D107" s="265">
        <f>C107/B107*100</f>
        <v>71.57273300986573</v>
      </c>
      <c r="E107" s="133"/>
    </row>
    <row r="108" spans="1:4" ht="12.75">
      <c r="A108" s="131" t="s">
        <v>102</v>
      </c>
      <c r="B108" s="130">
        <v>376528</v>
      </c>
      <c r="C108" s="130">
        <v>179582</v>
      </c>
      <c r="D108" s="123">
        <v>47.694195385203756</v>
      </c>
    </row>
    <row r="109" spans="1:4" ht="12.75">
      <c r="A109" s="131" t="s">
        <v>101</v>
      </c>
      <c r="B109" s="130">
        <v>136969</v>
      </c>
      <c r="C109" s="130">
        <v>111369</v>
      </c>
      <c r="D109" s="123">
        <v>81.30963940745715</v>
      </c>
    </row>
    <row r="110" spans="1:4" ht="12.75">
      <c r="A110" s="131" t="s">
        <v>100</v>
      </c>
      <c r="B110" s="130">
        <v>1436598</v>
      </c>
      <c r="C110" s="130">
        <v>1265941</v>
      </c>
      <c r="D110" s="123">
        <v>88.12075472748813</v>
      </c>
    </row>
    <row r="111" spans="1:4" ht="12.75">
      <c r="A111" s="131" t="s">
        <v>99</v>
      </c>
      <c r="B111" s="130">
        <v>135696</v>
      </c>
      <c r="C111" s="130">
        <v>90035</v>
      </c>
      <c r="D111" s="123">
        <v>66.35051880674449</v>
      </c>
    </row>
    <row r="112" spans="1:6" s="122" customFormat="1" ht="12.75">
      <c r="A112" s="131" t="s">
        <v>98</v>
      </c>
      <c r="B112" s="130">
        <v>105252</v>
      </c>
      <c r="C112" s="130">
        <v>30236</v>
      </c>
      <c r="D112" s="123">
        <v>28.727245087979327</v>
      </c>
      <c r="F112" s="121"/>
    </row>
    <row r="113" spans="1:6" s="122" customFormat="1" ht="12.75">
      <c r="A113" s="131" t="s">
        <v>97</v>
      </c>
      <c r="B113" s="130">
        <v>178585</v>
      </c>
      <c r="C113" s="130">
        <v>111096</v>
      </c>
      <c r="D113" s="123">
        <v>62.209032113559374</v>
      </c>
      <c r="F113" s="121"/>
    </row>
    <row r="114" spans="1:6" s="122" customFormat="1" ht="12.75">
      <c r="A114" s="131" t="s">
        <v>96</v>
      </c>
      <c r="B114" s="130">
        <v>135696</v>
      </c>
      <c r="C114" s="130">
        <v>69023</v>
      </c>
      <c r="D114" s="123">
        <v>50.865906143143505</v>
      </c>
      <c r="F114" s="121"/>
    </row>
    <row r="115" spans="1:6" s="122" customFormat="1" ht="12.75">
      <c r="A115" s="131" t="s">
        <v>95</v>
      </c>
      <c r="B115" s="130">
        <v>1195326</v>
      </c>
      <c r="C115" s="130">
        <v>956748</v>
      </c>
      <c r="D115" s="123">
        <v>80.04075875535209</v>
      </c>
      <c r="F115" s="121"/>
    </row>
    <row r="116" spans="1:6" s="122" customFormat="1" ht="12.75">
      <c r="A116" s="131" t="s">
        <v>94</v>
      </c>
      <c r="B116" s="130">
        <v>201597</v>
      </c>
      <c r="C116" s="130">
        <v>151002</v>
      </c>
      <c r="D116" s="123">
        <v>74.90290034077887</v>
      </c>
      <c r="F116" s="121"/>
    </row>
    <row r="117" spans="1:6" s="122" customFormat="1" ht="12.75">
      <c r="A117" s="122" t="s">
        <v>93</v>
      </c>
      <c r="B117" s="130">
        <v>236969</v>
      </c>
      <c r="C117" s="130">
        <v>126969</v>
      </c>
      <c r="D117" s="123">
        <v>53.58042613168811</v>
      </c>
      <c r="F117" s="121"/>
    </row>
    <row r="118" spans="1:6" s="122" customFormat="1" ht="12.75">
      <c r="A118" s="131" t="s">
        <v>92</v>
      </c>
      <c r="B118" s="130">
        <v>512362</v>
      </c>
      <c r="C118" s="130">
        <v>384848</v>
      </c>
      <c r="D118" s="123">
        <v>75.11251810243539</v>
      </c>
      <c r="F118" s="121"/>
    </row>
    <row r="119" spans="1:6" s="122" customFormat="1" ht="12.75">
      <c r="A119" s="131" t="s">
        <v>91</v>
      </c>
      <c r="B119" s="130">
        <v>451252</v>
      </c>
      <c r="C119" s="130">
        <v>192431</v>
      </c>
      <c r="D119" s="123">
        <v>42.643799916676265</v>
      </c>
      <c r="F119" s="121"/>
    </row>
    <row r="120" spans="1:6" s="122" customFormat="1" ht="12.75">
      <c r="A120" s="131" t="s">
        <v>90</v>
      </c>
      <c r="B120" s="130">
        <v>615890</v>
      </c>
      <c r="C120" s="130">
        <v>500800</v>
      </c>
      <c r="D120" s="123">
        <v>81.3132215168293</v>
      </c>
      <c r="F120" s="121"/>
    </row>
    <row r="121" spans="1:6" s="122" customFormat="1" ht="12.75">
      <c r="A121" s="131" t="s">
        <v>89</v>
      </c>
      <c r="B121" s="130">
        <v>8798525</v>
      </c>
      <c r="C121" s="130">
        <v>6199850</v>
      </c>
      <c r="D121" s="123">
        <v>70.4646517456051</v>
      </c>
      <c r="F121" s="121"/>
    </row>
    <row r="122" spans="1:6" s="122" customFormat="1" ht="12.75">
      <c r="A122" s="131" t="s">
        <v>88</v>
      </c>
      <c r="B122" s="130">
        <v>250985</v>
      </c>
      <c r="C122" s="130">
        <v>189965</v>
      </c>
      <c r="D122" s="123">
        <v>75.6877901069785</v>
      </c>
      <c r="F122" s="121"/>
    </row>
    <row r="123" spans="1:6" s="122" customFormat="1" ht="12.75">
      <c r="A123" s="131" t="s">
        <v>87</v>
      </c>
      <c r="B123" s="130">
        <v>1029526</v>
      </c>
      <c r="C123" s="130">
        <v>815735</v>
      </c>
      <c r="D123" s="123">
        <v>79.234035857278</v>
      </c>
      <c r="F123" s="121"/>
    </row>
    <row r="124" spans="1:6" s="122" customFormat="1" ht="12.75">
      <c r="A124" s="131" t="s">
        <v>86</v>
      </c>
      <c r="B124" s="130">
        <v>574585</v>
      </c>
      <c r="C124" s="130">
        <v>536969</v>
      </c>
      <c r="D124" s="123">
        <v>93.45336199169836</v>
      </c>
      <c r="F124" s="121"/>
    </row>
    <row r="125" spans="1:6" s="122" customFormat="1" ht="12.75">
      <c r="A125" s="131" t="s">
        <v>85</v>
      </c>
      <c r="B125" s="130">
        <v>1756985</v>
      </c>
      <c r="C125" s="130">
        <v>912569</v>
      </c>
      <c r="D125" s="123">
        <v>51.9394872466185</v>
      </c>
      <c r="F125" s="121"/>
    </row>
    <row r="126" spans="1:6" s="122" customFormat="1" ht="12.75">
      <c r="A126" s="131" t="s">
        <v>84</v>
      </c>
      <c r="B126" s="130">
        <v>114525</v>
      </c>
      <c r="C126" s="130">
        <v>40005</v>
      </c>
      <c r="D126" s="123">
        <v>34.93123772102161</v>
      </c>
      <c r="F126" s="121"/>
    </row>
    <row r="127" spans="1:6" s="122" customFormat="1" ht="12.75">
      <c r="A127" s="131" t="s">
        <v>83</v>
      </c>
      <c r="B127" s="130">
        <v>3498525</v>
      </c>
      <c r="C127" s="130">
        <v>2450585</v>
      </c>
      <c r="D127" s="123">
        <v>70.04623376994591</v>
      </c>
      <c r="F127" s="121"/>
    </row>
    <row r="128" spans="1:4" ht="12.75">
      <c r="A128" s="131" t="s">
        <v>82</v>
      </c>
      <c r="B128" s="130">
        <v>1785851</v>
      </c>
      <c r="C128" s="130">
        <v>1525364</v>
      </c>
      <c r="D128" s="123">
        <v>85.41384471604854</v>
      </c>
    </row>
    <row r="129" spans="1:4" ht="12.75">
      <c r="A129" s="131" t="s">
        <v>81</v>
      </c>
      <c r="B129" s="130">
        <v>469858</v>
      </c>
      <c r="C129" s="130">
        <v>365989</v>
      </c>
      <c r="D129" s="123">
        <v>77.89353379106028</v>
      </c>
    </row>
    <row r="130" spans="1:4" ht="12.75">
      <c r="A130" s="131" t="s">
        <v>80</v>
      </c>
      <c r="B130" s="130">
        <v>745636</v>
      </c>
      <c r="C130" s="130">
        <v>402733</v>
      </c>
      <c r="D130" s="123">
        <v>54.0120112226341</v>
      </c>
    </row>
    <row r="131" spans="1:4" ht="12.75">
      <c r="A131" s="131" t="s">
        <v>79</v>
      </c>
      <c r="B131" s="130">
        <v>526585</v>
      </c>
      <c r="C131" s="130">
        <v>290007</v>
      </c>
      <c r="D131" s="123">
        <v>55.073160078619786</v>
      </c>
    </row>
    <row r="132" spans="1:4" ht="12.75">
      <c r="A132" s="131" t="s">
        <v>78</v>
      </c>
      <c r="B132" s="130">
        <v>241263</v>
      </c>
      <c r="C132" s="130">
        <v>136969</v>
      </c>
      <c r="D132" s="123">
        <v>56.77165582787249</v>
      </c>
    </row>
    <row r="133" spans="1:4" ht="12.75">
      <c r="A133" s="131" t="s">
        <v>77</v>
      </c>
      <c r="B133" s="130">
        <v>176985</v>
      </c>
      <c r="C133" s="130">
        <v>152522</v>
      </c>
      <c r="D133" s="123">
        <v>86.17792468288273</v>
      </c>
    </row>
    <row r="134" spans="1:4" ht="12.75">
      <c r="A134" s="131" t="s">
        <v>76</v>
      </c>
      <c r="B134" s="130">
        <v>1200301</v>
      </c>
      <c r="C134" s="130">
        <v>709064</v>
      </c>
      <c r="D134" s="123">
        <v>59.07384897621514</v>
      </c>
    </row>
    <row r="135" spans="1:4" ht="12.75">
      <c r="A135" s="131" t="s">
        <v>75</v>
      </c>
      <c r="B135" s="130">
        <v>869898</v>
      </c>
      <c r="C135" s="130">
        <v>536969</v>
      </c>
      <c r="D135" s="123">
        <v>61.72781176643698</v>
      </c>
    </row>
    <row r="136" spans="1:4" ht="12.75">
      <c r="A136" s="131" t="s">
        <v>74</v>
      </c>
      <c r="B136" s="130">
        <v>709560</v>
      </c>
      <c r="C136" s="130">
        <v>521000</v>
      </c>
      <c r="D136" s="123">
        <v>73.42578499351711</v>
      </c>
    </row>
    <row r="137" spans="1:4" ht="12.75">
      <c r="A137" s="131" t="s">
        <v>73</v>
      </c>
      <c r="B137" s="130">
        <v>517485</v>
      </c>
      <c r="C137" s="130">
        <v>437952</v>
      </c>
      <c r="D137" s="123">
        <v>84.63085886547435</v>
      </c>
    </row>
    <row r="138" spans="1:4" ht="12.75">
      <c r="A138" s="131" t="s">
        <v>72</v>
      </c>
      <c r="B138" s="130">
        <v>298510</v>
      </c>
      <c r="C138" s="130">
        <v>123652</v>
      </c>
      <c r="D138" s="123">
        <v>41.423067903922814</v>
      </c>
    </row>
    <row r="139" spans="1:5" s="124" customFormat="1" ht="26.25" customHeight="1">
      <c r="A139" s="129" t="s">
        <v>71</v>
      </c>
      <c r="B139" s="128">
        <f>SUM(B108:B138)</f>
        <v>29284308</v>
      </c>
      <c r="C139" s="128">
        <f>SUM(C108:C138)</f>
        <v>20517979</v>
      </c>
      <c r="D139" s="265">
        <f>C139/B139*100</f>
        <v>70.06475618273103</v>
      </c>
      <c r="E139" s="125"/>
    </row>
    <row r="140" spans="1:5" s="124" customFormat="1" ht="26.25" customHeight="1">
      <c r="A140" s="127" t="s">
        <v>14</v>
      </c>
      <c r="B140" s="126">
        <f>B139+B107</f>
        <v>75046748</v>
      </c>
      <c r="C140" s="126">
        <f>C139+C107</f>
        <v>53271408</v>
      </c>
      <c r="D140" s="266">
        <f>C140/B140*100</f>
        <v>70.98429901319642</v>
      </c>
      <c r="E140" s="125"/>
    </row>
  </sheetData>
  <sheetProtection/>
  <mergeCells count="3">
    <mergeCell ref="A1:D1"/>
    <mergeCell ref="A49:D49"/>
    <mergeCell ref="A102:D102"/>
  </mergeCells>
  <conditionalFormatting sqref="B3:C48 B51:C101 B104:C106 B139:D139 B108:C138 B107:D107 D139:D140">
    <cfRule type="expression" priority="2" dxfId="1" stopIfTrue="1">
      <formula>IF(#REF!="no",TRUE,FALSE)</formula>
    </cfRule>
  </conditionalFormatting>
  <conditionalFormatting sqref="A3:A48 A51:A92 A97:A101 A104:A140">
    <cfRule type="expression" priority="1" dxfId="0" stopIfTrue="1">
      <formula>IF(#REF!="no",TRUE,FALSE)</formula>
    </cfRule>
  </conditionalFormatting>
  <dataValidations count="4">
    <dataValidation errorStyle="warning" type="custom" operator="equal" allowBlank="1" showErrorMessage="1" errorTitle="Avviso" error="E' stata rilevata una delle seguenti inconguenze:&#10;1) Il dato è maggiore o minore del 30 per cento di quello in archivio  &#10;Conferma il dato  per l'anno 2008?" sqref="B104:B139 C107:D107 B4:B48 B51:B101 C139:D139 D140">
      <formula1>IF(K104=0,TRUE,IF(AND(B104&lt;K104+(K104*0.3),B104&gt;K104-(K104*0.3)),TRUE,FALSE))</formula1>
    </dataValidation>
    <dataValidation errorStyle="warning" type="custom" operator="equal" allowBlank="1" showErrorMessage="1" errorTitle="Avviso" error="E' stata rilevata la seguente inconguenza:&#10;1) Il dato è maggiore o minore del 40  per cento di quello in archivio  &#10;Conferma il dato  per l'anno 2008?" sqref="C108:C138 C4:C48 C51:C101 C104:C106">
      <formula1>IF(L108=0,TRUE,IF(AND(C108&lt;L108+(L108*0.4),C108&gt;L108-(L108*0.4)),TRUE,FALSE))</formula1>
    </dataValidation>
    <dataValidation errorStyle="warning" type="custom" operator="equal" allowBlank="1" showErrorMessage="1" errorTitle="Avviso" error="E' stata rilevata la seguente inconguenze:&#10;1) Il dato è maggiore o minore del 30 per cento rispetto a quello in archivio  &#10;Conferma il dato  per l'anno 2008?" sqref="B3">
      <formula1>IF(K3=0,TRUE,IF(AND(B3&lt;K3+(K3*0.3),B3&gt;K3-(K3*0.3)),TRUE,FALSE))</formula1>
    </dataValidation>
    <dataValidation errorStyle="warning" type="custom" operator="equal" allowBlank="1" showErrorMessage="1" errorTitle="Avviso" error="E' stata rilevata la seguente inconguenza:&#10;1) Il dato è maggiore o minore del 40  per cento rispetto a quello in archivio  &#10;Conferma il dato  per l'anno 2008?" sqref="C3">
      <formula1>IF(L3=0,TRUE,IF(AND(C3&lt;L3+(L3*0.4),C3&gt;L3-(L3*0.4)),TRUE,FALSE))</formula1>
    </dataValidation>
  </dataValidation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cp:lastPrinted>2012-02-18T21:10:52Z</cp:lastPrinted>
  <dcterms:created xsi:type="dcterms:W3CDTF">2011-01-28T15:37:19Z</dcterms:created>
  <dcterms:modified xsi:type="dcterms:W3CDTF">2013-07-09T15:58:34Z</dcterms:modified>
  <cp:category/>
  <cp:version/>
  <cp:contentType/>
  <cp:contentStatus/>
</cp:coreProperties>
</file>