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5480" windowHeight="8505" firstSheet="5" activeTab="14"/>
  </bookViews>
  <sheets>
    <sheet name="Tav. 6.1" sheetId="1" r:id="rId1"/>
    <sheet name="Tav. 6.2" sheetId="2" r:id="rId2"/>
    <sheet name="Tav.6.3" sheetId="3" r:id="rId3"/>
    <sheet name="Tav.6.4" sheetId="4" r:id="rId4"/>
    <sheet name="Tav.6.5" sheetId="5" r:id="rId5"/>
    <sheet name="Tav.6.6" sheetId="6" r:id="rId6"/>
    <sheet name="Tav.6.7" sheetId="7" r:id="rId7"/>
    <sheet name="Tav.6.8" sheetId="8" r:id="rId8"/>
    <sheet name="Tav.6.9" sheetId="9" r:id="rId9"/>
    <sheet name="Tav.6.10" sheetId="10" r:id="rId10"/>
    <sheet name="Tav.6.11" sheetId="11" r:id="rId11"/>
    <sheet name="Tav. 6.12" sheetId="12" r:id="rId12"/>
    <sheet name="Tav. 6.13" sheetId="13" r:id="rId13"/>
    <sheet name="Tav. 6.14" sheetId="14" r:id="rId14"/>
    <sheet name="Tav. 6.15" sheetId="15" r:id="rId15"/>
  </sheets>
  <definedNames>
    <definedName name="_xlnm.Print_Area" localSheetId="1">'Tav. 6.2'!$A$1:$D$10</definedName>
    <definedName name="_xlnm.Print_Area" localSheetId="8">'Tav.6.9'!$A$1:$I$36</definedName>
    <definedName name="Na" localSheetId="7">'Tav.6.8'!#REF!</definedName>
    <definedName name="Nb" localSheetId="10">'Tav.6.11'!#REF!</definedName>
    <definedName name="_xlnm.Print_Titles" localSheetId="2">'Tav.6.3'!$A:$A,'Tav.6.3'!$1:$3</definedName>
    <definedName name="_xlnm.Print_Titles" localSheetId="4">'Tav.6.5'!$A:$A,'Tav.6.5'!$2:$3</definedName>
    <definedName name="_xlnm.Print_Titles" localSheetId="5">'Tav.6.6'!$A:$A,'Tav.6.6'!$2:$3</definedName>
  </definedNames>
  <calcPr fullCalcOnLoad="1"/>
</workbook>
</file>

<file path=xl/sharedStrings.xml><?xml version="1.0" encoding="utf-8"?>
<sst xmlns="http://schemas.openxmlformats.org/spreadsheetml/2006/main" count="1225" uniqueCount="399">
  <si>
    <t>(a) ULA: unità di lavoro</t>
  </si>
  <si>
    <r>
      <t>Fonte</t>
    </r>
    <r>
      <rPr>
        <sz val="8.5"/>
        <rFont val="Garamond"/>
        <family val="1"/>
      </rPr>
      <t>: Ns. elaborazioni su dati Istat, Sistema informativo su agricoltura e zootecnia</t>
    </r>
  </si>
  <si>
    <t>ULA dipendenti (a)</t>
  </si>
  <si>
    <t>ULA (a)</t>
  </si>
  <si>
    <r>
      <t>Valore aggiunto 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 xml:space="preserve">) </t>
    </r>
  </si>
  <si>
    <r>
      <t>Produzione (</t>
    </r>
    <r>
      <rPr>
        <i/>
        <sz val="9.5"/>
        <rFont val="Garamond"/>
        <family val="1"/>
      </rPr>
      <t>milioni di euro</t>
    </r>
    <r>
      <rPr>
        <sz val="9.5"/>
        <rFont val="Garamond"/>
        <family val="1"/>
      </rPr>
      <t xml:space="preserve">)  </t>
    </r>
  </si>
  <si>
    <t>Aziende con fatturato uguale o sup. a 10.000 euro</t>
  </si>
  <si>
    <t>Aziende agricole</t>
  </si>
  <si>
    <t>Italia =100</t>
  </si>
  <si>
    <t>Mezzogiorno =100</t>
  </si>
  <si>
    <t>Valori relativi</t>
  </si>
  <si>
    <t>Valori assoluti</t>
  </si>
  <si>
    <t>(a) ULA: unità di lavoro; MOL: Margine operativo lordo</t>
  </si>
  <si>
    <t>MOL  per ULA (a)</t>
  </si>
  <si>
    <t>Produzione per ULA(a)</t>
  </si>
  <si>
    <r>
      <t>Valore aggiunto (</t>
    </r>
    <r>
      <rPr>
        <i/>
        <sz val="9.5"/>
        <rFont val="Garamond"/>
        <family val="1"/>
      </rPr>
      <t>valori medi</t>
    </r>
    <r>
      <rPr>
        <sz val="9.5"/>
        <rFont val="Garamond"/>
        <family val="1"/>
      </rPr>
      <t>)</t>
    </r>
  </si>
  <si>
    <r>
      <t>Produzione (</t>
    </r>
    <r>
      <rPr>
        <i/>
        <sz val="9.5"/>
        <rFont val="Garamond"/>
        <family val="1"/>
      </rPr>
      <t>valori medi</t>
    </r>
    <r>
      <rPr>
        <sz val="9.5"/>
        <rFont val="Garamond"/>
        <family val="1"/>
      </rPr>
      <t>)</t>
    </r>
  </si>
  <si>
    <r>
      <t>ULA (a) (</t>
    </r>
    <r>
      <rPr>
        <i/>
        <sz val="9.5"/>
        <rFont val="Garamond"/>
        <family val="1"/>
      </rPr>
      <t>valori medi</t>
    </r>
    <r>
      <rPr>
        <sz val="9.5"/>
        <rFont val="Garamond"/>
        <family val="1"/>
      </rPr>
      <t>)</t>
    </r>
  </si>
  <si>
    <t xml:space="preserve"> Italia</t>
  </si>
  <si>
    <t>Mezzo-giorno</t>
  </si>
  <si>
    <t>Basilicata</t>
  </si>
  <si>
    <t>INDICATORI</t>
  </si>
  <si>
    <t>Miele</t>
  </si>
  <si>
    <r>
      <t>Uova (</t>
    </r>
    <r>
      <rPr>
        <i/>
        <sz val="9.5"/>
        <rFont val="Garamond"/>
        <family val="1"/>
      </rPr>
      <t>milioni di pezzi</t>
    </r>
    <r>
      <rPr>
        <sz val="9.5"/>
        <rFont val="Garamond"/>
        <family val="1"/>
      </rPr>
      <t>)</t>
    </r>
  </si>
  <si>
    <r>
      <t>Latte di pecora e capra (</t>
    </r>
    <r>
      <rPr>
        <i/>
        <sz val="9.5"/>
        <rFont val="Garamond"/>
        <family val="1"/>
      </rPr>
      <t>000 hl</t>
    </r>
    <r>
      <rPr>
        <sz val="9.5"/>
        <rFont val="Garamond"/>
        <family val="1"/>
      </rPr>
      <t>)</t>
    </r>
  </si>
  <si>
    <r>
      <t>Latte di vacca e bufala (</t>
    </r>
    <r>
      <rPr>
        <i/>
        <sz val="9.5"/>
        <rFont val="Garamond"/>
        <family val="1"/>
      </rPr>
      <t>000 hl</t>
    </r>
    <r>
      <rPr>
        <sz val="9.5"/>
        <rFont val="Garamond"/>
        <family val="1"/>
      </rPr>
      <t>)</t>
    </r>
  </si>
  <si>
    <t>Pollame</t>
  </si>
  <si>
    <t>Carni ovicaprine</t>
  </si>
  <si>
    <t>Carni suine</t>
  </si>
  <si>
    <t>Carni bovine</t>
  </si>
  <si>
    <t>Actinidia</t>
  </si>
  <si>
    <t>Mandorle</t>
  </si>
  <si>
    <t>Pere</t>
  </si>
  <si>
    <t>Mele</t>
  </si>
  <si>
    <t>Pesche</t>
  </si>
  <si>
    <t>Clementine</t>
  </si>
  <si>
    <t>Limoni</t>
  </si>
  <si>
    <t>Mandarini</t>
  </si>
  <si>
    <t>Arance</t>
  </si>
  <si>
    <t>Olio</t>
  </si>
  <si>
    <t>Uva da vino venduta</t>
  </si>
  <si>
    <t>Uva da tavola</t>
  </si>
  <si>
    <t>Girasole</t>
  </si>
  <si>
    <t>Barbabietola da zucchero</t>
  </si>
  <si>
    <t>Fragole</t>
  </si>
  <si>
    <t>Poponi</t>
  </si>
  <si>
    <t>Cocomeri</t>
  </si>
  <si>
    <t>Zucchine</t>
  </si>
  <si>
    <t>Pomodori</t>
  </si>
  <si>
    <t>Peperoni</t>
  </si>
  <si>
    <t>Melanzane</t>
  </si>
  <si>
    <t>Radicchio</t>
  </si>
  <si>
    <t>Lattuga</t>
  </si>
  <si>
    <t>Indivia</t>
  </si>
  <si>
    <t>Cavolfiori</t>
  </si>
  <si>
    <t>Cavoli</t>
  </si>
  <si>
    <t>Carciofi</t>
  </si>
  <si>
    <t>Carote</t>
  </si>
  <si>
    <t>Cipolle e porri</t>
  </si>
  <si>
    <t>Fagioli freschi</t>
  </si>
  <si>
    <t>Patate</t>
  </si>
  <si>
    <t>Granoturco ibrido</t>
  </si>
  <si>
    <t>Orzo</t>
  </si>
  <si>
    <t>Frumento duro</t>
  </si>
  <si>
    <t>Frumento tenero</t>
  </si>
  <si>
    <r>
      <t xml:space="preserve">Valore a prezzi correnti
</t>
    </r>
    <r>
      <rPr>
        <i/>
        <sz val="9.5"/>
        <rFont val="Garamond"/>
        <family val="1"/>
      </rPr>
      <t>(in migliaia di euro)</t>
    </r>
  </si>
  <si>
    <r>
      <t xml:space="preserve">Quantità 
</t>
    </r>
    <r>
      <rPr>
        <i/>
        <sz val="9.5"/>
        <rFont val="Garamond"/>
        <family val="1"/>
      </rPr>
      <t>(in migliaia di quintali, salvo diversa indicazione)</t>
    </r>
  </si>
  <si>
    <t>PRODOTTI</t>
  </si>
  <si>
    <t>Trasformatori</t>
  </si>
  <si>
    <r>
      <t>Superficie (</t>
    </r>
    <r>
      <rPr>
        <i/>
        <sz val="9.5"/>
        <rFont val="Garamond"/>
        <family val="1"/>
      </rPr>
      <t>in ettari</t>
    </r>
    <r>
      <rPr>
        <sz val="9.5"/>
        <rFont val="Garamond"/>
        <family val="1"/>
      </rPr>
      <t>)</t>
    </r>
  </si>
  <si>
    <t>Num aziende agricole</t>
  </si>
  <si>
    <t>PRODUTTORI E TRASFORMATORI DI ORTOFRUTTICOLI E CEREALI DOP E IGP</t>
  </si>
  <si>
    <t xml:space="preserve">Stagionatori </t>
  </si>
  <si>
    <t xml:space="preserve"> Caseificatori</t>
  </si>
  <si>
    <t xml:space="preserve"> Allevamenti </t>
  </si>
  <si>
    <t>PRODUTTORI E TRASFORMATORI DI FORMAGGI DOP</t>
  </si>
  <si>
    <t>790</t>
  </si>
  <si>
    <t>2</t>
  </si>
  <si>
    <t>Elaboratori</t>
  </si>
  <si>
    <t>700</t>
  </si>
  <si>
    <t>Porzionatori</t>
  </si>
  <si>
    <t>103</t>
  </si>
  <si>
    <t>-</t>
  </si>
  <si>
    <t>Macellatori</t>
  </si>
  <si>
    <t>872</t>
  </si>
  <si>
    <t>TRASFORMATORI DI CARNI IGP</t>
  </si>
  <si>
    <t>Italia</t>
  </si>
  <si>
    <t xml:space="preserve">    nell'ambito delle coltivazioni e degli allevamenti .</t>
  </si>
  <si>
    <t xml:space="preserve">    non separabile (ad es.agriturismo) e sia quella, evidenziata con il segno (-) esercitata da altre branche (ad es da imprese commerciali) </t>
  </si>
  <si>
    <t>(a) Per attività secondaria va intesa sia quella, evidenziata con il segno (+),  effettuata nell'ambito della branca di attività agricola e quindi</t>
  </si>
  <si>
    <t>Valore aggiunto della branca agricoltura, silvicoltura e pesca</t>
  </si>
  <si>
    <r>
      <t>Consumi intermedi (</t>
    </r>
    <r>
      <rPr>
        <i/>
        <sz val="9.5"/>
        <rFont val="Garamond"/>
        <family val="1"/>
      </rPr>
      <t>compreso Sifim</t>
    </r>
    <r>
      <rPr>
        <sz val="9.5"/>
        <rFont val="Garamond"/>
        <family val="1"/>
      </rPr>
      <t>)</t>
    </r>
  </si>
  <si>
    <t>Produzione della branca agricoltura, silvicoltura e pesca</t>
  </si>
  <si>
    <t>AGRICOLTURA, SILVICOLTURA E PESCA</t>
  </si>
  <si>
    <t>Valore aggiunto della branca pesca</t>
  </si>
  <si>
    <t>Produzione della branca pesca</t>
  </si>
  <si>
    <t>(-) Attività secondarie (a)</t>
  </si>
  <si>
    <t>(+) Attività secondarie (a)</t>
  </si>
  <si>
    <t>Produzione di beni e servizi ittici</t>
  </si>
  <si>
    <t>PESCA</t>
  </si>
  <si>
    <t>Valore aggiunto della branca silvicoltura</t>
  </si>
  <si>
    <t>Produzione della branca silvicoltura</t>
  </si>
  <si>
    <t>Produzione di beni e servizi silvicoli</t>
  </si>
  <si>
    <t>SILVICOLTURA</t>
  </si>
  <si>
    <t>Valore aggiunto della branca agricoltura</t>
  </si>
  <si>
    <t>Consumi intermedi (compreso Sifim)</t>
  </si>
  <si>
    <t>Produzione della branca agricoltura</t>
  </si>
  <si>
    <t>Produzione di beni e servizi agricoli</t>
  </si>
  <si>
    <t>ATTIVITA' DEI SERVIZI CONNESSI</t>
  </si>
  <si>
    <t>Prodotti zootecnici non alimentari</t>
  </si>
  <si>
    <t xml:space="preserve"> Miele</t>
  </si>
  <si>
    <t xml:space="preserve"> Uova</t>
  </si>
  <si>
    <t xml:space="preserve"> Latte</t>
  </si>
  <si>
    <t xml:space="preserve"> Carni</t>
  </si>
  <si>
    <t>Prodotti zootecnici alimentari</t>
  </si>
  <si>
    <t>ALLEVAMENTI ZOOTECNICI</t>
  </si>
  <si>
    <t xml:space="preserve"> Altre legnose</t>
  </si>
  <si>
    <t xml:space="preserve"> Frutta</t>
  </si>
  <si>
    <t xml:space="preserve"> Agrumi</t>
  </si>
  <si>
    <t xml:space="preserve"> Prodotti dell'olivicoltura</t>
  </si>
  <si>
    <t xml:space="preserve"> Prodotti vitivinicoli</t>
  </si>
  <si>
    <t>Coltivazioni legnose</t>
  </si>
  <si>
    <t>Coltivazioni foraggere</t>
  </si>
  <si>
    <t xml:space="preserve"> Fiori e piante da vaso</t>
  </si>
  <si>
    <t xml:space="preserve"> Industriali</t>
  </si>
  <si>
    <t xml:space="preserve"> Patate e ortaggi</t>
  </si>
  <si>
    <t xml:space="preserve"> Legumi secchi</t>
  </si>
  <si>
    <t xml:space="preserve"> Cereali</t>
  </si>
  <si>
    <t>Coltivazioni erbacee</t>
  </si>
  <si>
    <t>COLTIVAZIONI AGRICOLE</t>
  </si>
  <si>
    <t>AGRICOLTURA</t>
  </si>
  <si>
    <t>Tavola 6.5 - Produzione, consumi intermedi e valore aggiunto ai prezzi di base. Valori ai prezzi correnti.</t>
  </si>
  <si>
    <t>(b) vedi nota (a) alla tavola 6.5</t>
  </si>
  <si>
    <t>(a) anno di riferimento 2000</t>
  </si>
  <si>
    <r>
      <t>Fonte</t>
    </r>
    <r>
      <rPr>
        <sz val="10"/>
        <rFont val="Garamond"/>
        <family val="1"/>
      </rPr>
      <t xml:space="preserve">: Istat, Valore aggiunto dell'agricoltura per regione. Anni 1980-2008 </t>
    </r>
  </si>
  <si>
    <t>(-) Attività secondarie (b)</t>
  </si>
  <si>
    <t>(+) Attività secondarie (b)</t>
  </si>
  <si>
    <t>Tavola 6.6 - Produzione, consumi intermedi e valore aggiunto ai prezzi di base dell'agricoltura,</t>
  </si>
  <si>
    <t>Totale</t>
  </si>
  <si>
    <t>Altre</t>
  </si>
  <si>
    <t>..</t>
  </si>
  <si>
    <t>Fiori e piante ornamentali</t>
  </si>
  <si>
    <t>Patata</t>
  </si>
  <si>
    <t>Foraggere</t>
  </si>
  <si>
    <t>Piante industriali</t>
  </si>
  <si>
    <t>Ortaggi</t>
  </si>
  <si>
    <t>Cereali</t>
  </si>
  <si>
    <t>Prov. Matera</t>
  </si>
  <si>
    <t>Prov. Potenza</t>
  </si>
  <si>
    <t>Valori percentuali</t>
  </si>
  <si>
    <t>Prodotti ad azione specifica</t>
  </si>
  <si>
    <t>Substrati di coltivazione</t>
  </si>
  <si>
    <t>Correttivi</t>
  </si>
  <si>
    <t>Ammendanti</t>
  </si>
  <si>
    <t>Concimi organo-minerali</t>
  </si>
  <si>
    <t>Concimi organici</t>
  </si>
  <si>
    <t>Concimi minerali a base di micro-elementi</t>
  </si>
  <si>
    <t>Concimi minerali a base di meso-elementi</t>
  </si>
  <si>
    <t>Concimi minerali composti</t>
  </si>
  <si>
    <t>Concimi minerali semplici</t>
  </si>
  <si>
    <t>Concimi minerali</t>
  </si>
  <si>
    <t xml:space="preserve">Concimi </t>
  </si>
  <si>
    <t xml:space="preserve">Mezzogiorno </t>
  </si>
  <si>
    <t xml:space="preserve">Basilicata </t>
  </si>
  <si>
    <t xml:space="preserve">Prov. Matera </t>
  </si>
  <si>
    <t xml:space="preserve">Prov. Potenza </t>
  </si>
  <si>
    <t>VALORI PERCENTUALI</t>
  </si>
  <si>
    <t>VALORI ASSOLUTI</t>
  </si>
  <si>
    <t xml:space="preserve">Totale </t>
  </si>
  <si>
    <t xml:space="preserve">Biologici </t>
  </si>
  <si>
    <t xml:space="preserve">Vari </t>
  </si>
  <si>
    <t xml:space="preserve">Erbicidi </t>
  </si>
  <si>
    <t xml:space="preserve">Insetticidi e acaricidi </t>
  </si>
  <si>
    <t xml:space="preserve">Fungicidi </t>
  </si>
  <si>
    <r>
      <t xml:space="preserve">Trappole </t>
    </r>
    <r>
      <rPr>
        <i/>
        <sz val="9.5"/>
        <rFont val="Garamond"/>
        <family val="1"/>
      </rPr>
      <t>(numero)</t>
    </r>
  </si>
  <si>
    <r>
      <t>Prodotti fitosanitari (</t>
    </r>
    <r>
      <rPr>
        <i/>
        <sz val="9.5"/>
        <rFont val="Garamond"/>
        <family val="1"/>
      </rPr>
      <t>chilogrammi</t>
    </r>
    <r>
      <rPr>
        <sz val="9.5"/>
        <rFont val="Garamond"/>
        <family val="1"/>
      </rPr>
      <t>)</t>
    </r>
  </si>
  <si>
    <t>Mezzogiorno</t>
  </si>
  <si>
    <t>Altre attività</t>
  </si>
  <si>
    <t>Alla degustazione</t>
  </si>
  <si>
    <t>Alla ristorazione</t>
  </si>
  <si>
    <t>All'alloggio</t>
  </si>
  <si>
    <t>Totale aziende agrituristiche</t>
  </si>
  <si>
    <t>Aziende autorizzate</t>
  </si>
  <si>
    <t xml:space="preserve">Altri assortimenti    </t>
  </si>
  <si>
    <t>Legname per  pasta e pannelli</t>
  </si>
  <si>
    <t xml:space="preserve">Tondame grezzo        </t>
  </si>
  <si>
    <t>Legna per com-bustibili</t>
  </si>
  <si>
    <t xml:space="preserve">Legname da lavoro  </t>
  </si>
  <si>
    <r>
      <t>Superficie (</t>
    </r>
    <r>
      <rPr>
        <i/>
        <sz val="9.5"/>
        <rFont val="Garamond"/>
        <family val="1"/>
      </rPr>
      <t>ettari</t>
    </r>
    <r>
      <rPr>
        <sz val="9.5"/>
        <rFont val="Garamond"/>
        <family val="1"/>
      </rPr>
      <t>)</t>
    </r>
  </si>
  <si>
    <t>Numero</t>
  </si>
  <si>
    <r>
      <t>Utilizzazione (</t>
    </r>
    <r>
      <rPr>
        <i/>
        <sz val="9.5"/>
        <rFont val="Garamond"/>
        <family val="1"/>
      </rPr>
      <t>metri cubi</t>
    </r>
    <r>
      <rPr>
        <sz val="9.5"/>
        <rFont val="Garamond"/>
        <family val="1"/>
      </rPr>
      <t>)</t>
    </r>
  </si>
  <si>
    <t>Tagliate</t>
  </si>
  <si>
    <r>
      <t xml:space="preserve">                   </t>
    </r>
    <r>
      <rPr>
        <b/>
        <sz val="10"/>
        <rFont val="Garamond"/>
        <family val="1"/>
      </rPr>
      <t xml:space="preserve">     Anni 2006-2008</t>
    </r>
    <r>
      <rPr>
        <sz val="10"/>
        <rFont val="Garamond"/>
        <family val="1"/>
      </rPr>
      <t xml:space="preserve"> </t>
    </r>
  </si>
  <si>
    <t xml:space="preserve">Tavola 6.11 - Utilizzazioni legnose forestali: numero e superficie delle tagliate, legname per assortimento. </t>
  </si>
  <si>
    <t>Tavola 6.2 Aziende agricole e risultati economici: indicatori economici. Anni 2008-2009</t>
  </si>
  <si>
    <t xml:space="preserve">Tavola 6.1 - Aziende agricole e risultati economici. Anni 2008-2009 </t>
  </si>
  <si>
    <t>Tavola 6.3 - Produzione dei principali prodotti agricoli. Anni 2008-2010</t>
  </si>
  <si>
    <t xml:space="preserve">Tavola 6.4 - Produzioni di qualità. Anni 2008-2010 </t>
  </si>
  <si>
    <r>
      <t>Tavola 6.7 - Sementi distribuite</t>
    </r>
    <r>
      <rPr>
        <sz val="10"/>
        <rFont val="Garamond"/>
        <family val="1"/>
      </rPr>
      <t>.</t>
    </r>
    <r>
      <rPr>
        <b/>
        <sz val="10"/>
        <rFont val="Garamond"/>
        <family val="1"/>
      </rPr>
      <t xml:space="preserve"> Anni 2008-2010 </t>
    </r>
    <r>
      <rPr>
        <sz val="10"/>
        <rFont val="Garamond"/>
        <family val="1"/>
      </rPr>
      <t>(</t>
    </r>
    <r>
      <rPr>
        <i/>
        <sz val="10"/>
        <rFont val="Garamond"/>
        <family val="1"/>
      </rPr>
      <t>quintali</t>
    </r>
    <r>
      <rPr>
        <sz val="10"/>
        <rFont val="Garamond"/>
        <family val="1"/>
      </rPr>
      <t>)</t>
    </r>
  </si>
  <si>
    <t>Tavola 6.9 - Prodotti fitosanitari e trappole distribuiti per uso agricolo, per categoria. Anni 2008-2010</t>
  </si>
  <si>
    <t>Potenza</t>
  </si>
  <si>
    <t>Matera</t>
  </si>
  <si>
    <t xml:space="preserve"> ITALIA</t>
  </si>
  <si>
    <t>Province</t>
  </si>
  <si>
    <t xml:space="preserve">Totale concimi  </t>
  </si>
  <si>
    <t>Semplici</t>
  </si>
  <si>
    <t>Composti</t>
  </si>
  <si>
    <t>A base di meso-elementi</t>
  </si>
  <si>
    <t>A base di micro-elementi</t>
  </si>
  <si>
    <t xml:space="preserve">Concimi organo-minerali </t>
  </si>
  <si>
    <t>Substrati  di coltivazione</t>
  </si>
  <si>
    <t>Totale fertilizzanti</t>
  </si>
  <si>
    <t>…</t>
  </si>
  <si>
    <t xml:space="preserve"> </t>
  </si>
  <si>
    <r>
      <t xml:space="preserve">                          Anni 2008-20010 </t>
    </r>
    <r>
      <rPr>
        <i/>
        <sz val="9.5"/>
        <rFont val="Garamond"/>
        <family val="1"/>
      </rPr>
      <t>(migliaia di euro)</t>
    </r>
  </si>
  <si>
    <r>
      <t>Fonte</t>
    </r>
    <r>
      <rPr>
        <sz val="8.5"/>
        <rFont val="Garamond"/>
        <family val="1"/>
      </rPr>
      <t>: Istat, Valore aggiunto dell'agricoltura per regione. Anni 1980-2010</t>
    </r>
  </si>
  <si>
    <t>Comuni</t>
  </si>
  <si>
    <t>Aziende</t>
  </si>
  <si>
    <t>Superficie totale</t>
  </si>
  <si>
    <t>SAU media</t>
  </si>
  <si>
    <t>SAT media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</si>
  <si>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</si>
  <si>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</si>
  <si>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</si>
  <si>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</si>
  <si>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</si>
  <si>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</si>
  <si>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</si>
  <si>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</si>
  <si>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</si>
  <si>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</si>
  <si>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</si>
  <si>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</si>
  <si>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</si>
  <si>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</si>
  <si>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</si>
  <si>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</si>
  <si>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</si>
  <si>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</si>
  <si>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</si>
  <si>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San Paolo Albanese</t>
  </si>
  <si>
    <t>Castelgrande</t>
  </si>
  <si>
    <t>Castelluccio Inferiore</t>
  </si>
  <si>
    <t>Castelluccio Superiore</t>
  </si>
  <si>
    <t>Castelmezzano</t>
  </si>
  <si>
    <t>Castelsaraceno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</si>
  <si>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</si>
  <si>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</si>
  <si>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</si>
  <si>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</si>
  <si>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</si>
  <si>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</si>
  <si>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</si>
  <si>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</si>
  <si>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</si>
  <si>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</si>
  <si>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</si>
  <si>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</si>
  <si>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</si>
  <si>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</si>
  <si>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</si>
  <si>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</si>
  <si>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</si>
  <si>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</si>
  <si>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</si>
  <si>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</si>
  <si>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</si>
  <si>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</si>
  <si>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</si>
  <si>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</si>
  <si>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</si>
  <si>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</si>
  <si>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</si>
  <si>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</si>
  <si>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</si>
  <si>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</si>
  <si>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</si>
  <si>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Pescopagano</t>
  </si>
  <si>
    <t>Picerno</t>
  </si>
  <si>
    <t>Pietragalla</t>
  </si>
  <si>
    <t>Pietrapertosa</t>
  </si>
  <si>
    <t>Pignola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</si>
  <si>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</si>
  <si>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</si>
  <si>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</si>
  <si>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</si>
  <si>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</si>
  <si>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</si>
  <si>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</si>
  <si>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</si>
  <si>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</si>
  <si>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</si>
  <si>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</si>
  <si>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Fele</t>
  </si>
  <si>
    <t>San Martino d'Agri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</si>
  <si>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</si>
  <si>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</si>
  <si>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</si>
  <si>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</si>
  <si>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</si>
  <si>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</si>
  <si>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</si>
  <si>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</si>
  <si>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</si>
  <si>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</si>
  <si>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</si>
  <si>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</si>
  <si>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</si>
  <si>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</si>
  <si>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</si>
  <si>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</si>
  <si>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</si>
  <si>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</si>
  <si>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</si>
  <si>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</si>
  <si>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Ginestra</t>
  </si>
  <si>
    <t>Paterno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</si>
  <si>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</si>
  <si>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</si>
  <si>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</si>
  <si>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</si>
  <si>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</si>
  <si>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</si>
  <si>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</si>
  <si>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</si>
  <si>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</si>
  <si>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</si>
  <si>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</si>
  <si>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</si>
  <si>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</si>
  <si>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</si>
  <si>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</si>
  <si>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</si>
  <si>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</si>
  <si>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</si>
  <si>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</si>
  <si>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</si>
  <si>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</si>
  <si>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</si>
  <si>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</si>
  <si>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Mauro Forte</t>
  </si>
  <si>
    <t>Stigliano</t>
  </si>
  <si>
    <t>Tricarico</t>
  </si>
  <si>
    <t>Tursi</t>
  </si>
  <si>
    <t>Valsinni</t>
  </si>
  <si>
    <t>Scanzano Jonico</t>
  </si>
  <si>
    <t>Superficie agricola utilizzata</t>
  </si>
  <si>
    <t>Castronuovo di S. A.</t>
  </si>
  <si>
    <t>San Costantino Alb.</t>
  </si>
  <si>
    <t>San Giorgio L.</t>
  </si>
  <si>
    <t>Terranova di P.</t>
  </si>
  <si>
    <t>Seminativi</t>
  </si>
  <si>
    <t>Superficie</t>
  </si>
  <si>
    <t>Prati permanenti e pascoli</t>
  </si>
  <si>
    <t>Sant'Angelo L. F.</t>
  </si>
  <si>
    <t>Castelluccio Inf.</t>
  </si>
  <si>
    <t>Castelluccio Sup.</t>
  </si>
  <si>
    <t>PROV. DI MATERA</t>
  </si>
  <si>
    <t>PROV. DI POTENZA</t>
  </si>
  <si>
    <t>Coltivazioni legnose agrarie</t>
  </si>
  <si>
    <t>Superficie agricola utilizzata (SAU)</t>
  </si>
  <si>
    <t>Bovini</t>
  </si>
  <si>
    <t>Ovini</t>
  </si>
  <si>
    <t>Caprini</t>
  </si>
  <si>
    <t>Capi</t>
  </si>
  <si>
    <t>Aziende con allevamenti</t>
  </si>
  <si>
    <t>Allevamenti bovini</t>
  </si>
  <si>
    <t>Allevamenti ovini</t>
  </si>
  <si>
    <t>Allevamenti caprini</t>
  </si>
  <si>
    <t>Suini</t>
  </si>
  <si>
    <t>Avicoli</t>
  </si>
  <si>
    <t>Conigli</t>
  </si>
  <si>
    <t>AZIENDE E RELATIVA SUPERFICIE</t>
  </si>
  <si>
    <t>PRINCIPALI FORME DI UTILIZZAZIONE DEI TERRENI</t>
  </si>
  <si>
    <t>ALLEVAMENTI</t>
  </si>
  <si>
    <t>Superficie totale (SAT)</t>
  </si>
  <si>
    <r>
      <t>Fonte</t>
    </r>
    <r>
      <rPr>
        <sz val="8.5"/>
        <rFont val="Garamond"/>
        <family val="1"/>
      </rPr>
      <t>:  Istat, Censimento generale dell'agricoltura 2010, Dati provvisori</t>
    </r>
  </si>
  <si>
    <t>Riso</t>
  </si>
  <si>
    <t>Tabacco</t>
  </si>
  <si>
    <t>Soia</t>
  </si>
  <si>
    <t>Nocciole</t>
  </si>
  <si>
    <t>Noci</t>
  </si>
  <si>
    <t>Vino (000 hl)</t>
  </si>
  <si>
    <r>
      <t>Fonte</t>
    </r>
    <r>
      <rPr>
        <sz val="8.5"/>
        <rFont val="Garamond"/>
        <family val="1"/>
      </rPr>
      <t>: Istat, Valore aggiunto ai prezzi di base dell'agricoltura per regione</t>
    </r>
  </si>
  <si>
    <t>Tavola 6.15 - Aziende con allevamenti per comune ai censimenti 2000 e 2010</t>
  </si>
  <si>
    <t>Tavola 6.15 segue - Aziende con allevamenti per comune ai censimenti 2000 e 2010</t>
  </si>
  <si>
    <t>Tavola 6.14 - Aziende e relativa superficie investita secondo le principali forme di utilizzazione dei 
                         terreni per comune  ai censimenti 2000 e 2010 (superfici in ha)</t>
  </si>
  <si>
    <t>Tavola 6.14 segue - Aziende e relativa superficie investita secondo le principali forme di utilizzazione dei 
                                  terreni per comune  ai censimenti 2000 e 2010 (superfici in ha)</t>
  </si>
  <si>
    <t>Tavola 6.13 - Censimenti dell'agricoltura. Aziende, Superficie Agricola Utilizzata e Superficie Totale per 
                        comune ai censimenti 2000 e 2010 (superfici in ha)</t>
  </si>
  <si>
    <r>
      <t xml:space="preserve">Tavola 6.13 </t>
    </r>
    <r>
      <rPr>
        <sz val="9.5"/>
        <color indexed="8"/>
        <rFont val="Garamond"/>
        <family val="1"/>
      </rPr>
      <t>segue</t>
    </r>
    <r>
      <rPr>
        <b/>
        <sz val="9.5"/>
        <color indexed="8"/>
        <rFont val="Garamond"/>
        <family val="1"/>
      </rPr>
      <t xml:space="preserve"> - Censimenti dell'agricoltura. Aziende, Superficie Agricola Utilizzata e Superficie Totale 
                                per comune ai censimenti 2000 e 2010 </t>
    </r>
    <r>
      <rPr>
        <sz val="9.5"/>
        <color indexed="8"/>
        <rFont val="Garamond"/>
        <family val="1"/>
      </rPr>
      <t>(</t>
    </r>
    <r>
      <rPr>
        <i/>
        <sz val="9.5"/>
        <color indexed="8"/>
        <rFont val="Garamond"/>
        <family val="1"/>
      </rPr>
      <t>superfici in ha</t>
    </r>
    <r>
      <rPr>
        <sz val="9.5"/>
        <color indexed="8"/>
        <rFont val="Garamond"/>
        <family val="1"/>
      </rPr>
      <t>)</t>
    </r>
  </si>
  <si>
    <t>Tavola 6.13 segue - Censimenti dell'agricoltura. Aziende, Superficie Agricola Utilizzata e Superficie Totale 
                                 per comune ai censimenti 2000 e 2010 (superfici in ha)</t>
  </si>
  <si>
    <r>
      <t>Tavola 6.12 - Censimenti generali dell'agricoltura 2000 e 2010</t>
    </r>
    <r>
      <rPr>
        <b/>
        <vertAlign val="superscript"/>
        <sz val="10"/>
        <rFont val="Garamond"/>
        <family val="1"/>
      </rPr>
      <t>(1)</t>
    </r>
    <r>
      <rPr>
        <i/>
        <sz val="10"/>
        <rFont val="Garamond"/>
        <family val="1"/>
      </rPr>
      <t xml:space="preserve"> (superfici in ha)</t>
    </r>
  </si>
  <si>
    <r>
      <t xml:space="preserve">                       silvicoltura e pesca. </t>
    </r>
    <r>
      <rPr>
        <sz val="10"/>
        <rFont val="Garamond"/>
        <family val="1"/>
      </rPr>
      <t xml:space="preserve"> </t>
    </r>
    <r>
      <rPr>
        <b/>
        <sz val="10"/>
        <rFont val="Garamond"/>
        <family val="1"/>
      </rPr>
      <t xml:space="preserve">Anni 2008-2010. Valori  concatenati </t>
    </r>
    <r>
      <rPr>
        <sz val="10"/>
        <rFont val="Garamond"/>
        <family val="1"/>
      </rPr>
      <t xml:space="preserve">(a) </t>
    </r>
    <r>
      <rPr>
        <i/>
        <sz val="10"/>
        <rFont val="Garamond"/>
        <family val="1"/>
      </rPr>
      <t>(migliaia di euro)</t>
    </r>
  </si>
  <si>
    <t>Tavola 6.8 - Fertilizzanti distribuiti, in quintali, nel complesso. Anni 2008-2010 </t>
  </si>
  <si>
    <t>Tavola 6.10 - Aziende agrituristiche autorizzate per tipo. Anni 2008-2010</t>
  </si>
  <si>
    <t>Castronuovo di Sant'Andrea</t>
  </si>
  <si>
    <t>San Costantino Albanese</t>
  </si>
  <si>
    <t>Terranova di Pollino</t>
  </si>
  <si>
    <t>San Giorgio Lucano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</si>
</sst>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* #,##0;\-\ #,##0;_*\ &quot;-&quot;;"/>
    <numFmt numFmtId="166" formatCode="0.0"/>
    <numFmt numFmtId="167" formatCode="_-* #,##0.0_-;\-* #,##0.0_-;_-* &quot;-&quot;??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#,##0.00_ ;\-#,##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.5"/>
      <name val="Garamond"/>
      <family val="1"/>
    </font>
    <font>
      <sz val="8.5"/>
      <name val="Garamond"/>
      <family val="1"/>
    </font>
    <font>
      <i/>
      <sz val="8.5"/>
      <name val="Garamond"/>
      <family val="1"/>
    </font>
    <font>
      <i/>
      <sz val="9.5"/>
      <name val="Garamond"/>
      <family val="1"/>
    </font>
    <font>
      <b/>
      <sz val="10"/>
      <name val="Garamond"/>
      <family val="1"/>
    </font>
    <font>
      <sz val="10"/>
      <name val="Arial Narrow"/>
      <family val="2"/>
    </font>
    <font>
      <sz val="10"/>
      <name val="Garamond"/>
      <family val="1"/>
    </font>
    <font>
      <b/>
      <sz val="9.5"/>
      <name val="Garamond"/>
      <family val="1"/>
    </font>
    <font>
      <b/>
      <sz val="10"/>
      <name val="Arial"/>
      <family val="0"/>
    </font>
    <font>
      <b/>
      <sz val="8"/>
      <name val="Garamond"/>
      <family val="1"/>
    </font>
    <font>
      <sz val="8"/>
      <name val="Garamond"/>
      <family val="1"/>
    </font>
    <font>
      <i/>
      <sz val="8"/>
      <name val="Garamond"/>
      <family val="1"/>
    </font>
    <font>
      <i/>
      <sz val="10"/>
      <name val="Garamond"/>
      <family val="1"/>
    </font>
    <font>
      <b/>
      <sz val="9.5"/>
      <color indexed="63"/>
      <name val="Garamond"/>
      <family val="1"/>
    </font>
    <font>
      <b/>
      <sz val="8"/>
      <color indexed="63"/>
      <name val="Verdana"/>
      <family val="2"/>
    </font>
    <font>
      <sz val="9.5"/>
      <color indexed="63"/>
      <name val="Garamond"/>
      <family val="1"/>
    </font>
    <font>
      <sz val="8"/>
      <name val="Arial"/>
      <family val="0"/>
    </font>
    <font>
      <sz val="8"/>
      <name val="Calibri"/>
      <family val="2"/>
    </font>
    <font>
      <sz val="8"/>
      <color indexed="63"/>
      <name val="Verdana"/>
      <family val="2"/>
    </font>
    <font>
      <i/>
      <sz val="20"/>
      <name val="Garamond"/>
      <family val="1"/>
    </font>
    <font>
      <i/>
      <sz val="10"/>
      <name val="Arial"/>
      <family val="2"/>
    </font>
    <font>
      <b/>
      <sz val="9"/>
      <name val="Arial"/>
      <family val="2"/>
    </font>
    <font>
      <sz val="9.5"/>
      <color indexed="8"/>
      <name val="Garamond"/>
      <family val="1"/>
    </font>
    <font>
      <i/>
      <sz val="9.5"/>
      <color indexed="8"/>
      <name val="Garamond"/>
      <family val="1"/>
    </font>
    <font>
      <b/>
      <sz val="9.5"/>
      <color indexed="8"/>
      <name val="Garamond"/>
      <family val="1"/>
    </font>
    <font>
      <b/>
      <vertAlign val="superscript"/>
      <sz val="10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Garamond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.5"/>
      <color theme="1"/>
      <name val="Garamond"/>
      <family val="1"/>
    </font>
    <font>
      <sz val="10"/>
      <color theme="1"/>
      <name val="Garamond"/>
      <family val="1"/>
    </font>
    <font>
      <b/>
      <sz val="9.5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1" fillId="30" borderId="4" applyNumberFormat="0" applyFont="0" applyAlignment="0" applyProtection="0"/>
    <xf numFmtId="0" fontId="52" fillId="20" borderId="5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165" fontId="8" fillId="0" borderId="0">
      <alignment/>
      <protection/>
    </xf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3" fillId="0" borderId="0" xfId="47" applyFont="1" applyAlignment="1">
      <alignment horizontal="left"/>
      <protection/>
    </xf>
    <xf numFmtId="0" fontId="4" fillId="0" borderId="0" xfId="47" applyFont="1" applyAlignment="1">
      <alignment horizontal="left"/>
      <protection/>
    </xf>
    <xf numFmtId="0" fontId="4" fillId="0" borderId="0" xfId="47" applyFont="1" applyAlignment="1">
      <alignment/>
      <protection/>
    </xf>
    <xf numFmtId="0" fontId="5" fillId="0" borderId="0" xfId="47" applyFont="1" applyAlignment="1">
      <alignment horizontal="left"/>
      <protection/>
    </xf>
    <xf numFmtId="0" fontId="3" fillId="0" borderId="10" xfId="47" applyFont="1" applyBorder="1">
      <alignment/>
      <protection/>
    </xf>
    <xf numFmtId="164" fontId="3" fillId="0" borderId="10" xfId="47" applyNumberFormat="1" applyFont="1" applyBorder="1" applyAlignment="1">
      <alignment horizontal="right" vertical="center"/>
      <protection/>
    </xf>
    <xf numFmtId="3" fontId="3" fillId="0" borderId="10" xfId="47" applyNumberFormat="1" applyFont="1" applyBorder="1" applyAlignment="1">
      <alignment horizontal="right" vertical="center"/>
      <protection/>
    </xf>
    <xf numFmtId="0" fontId="3" fillId="0" borderId="10" xfId="47" applyFont="1" applyBorder="1" applyAlignment="1">
      <alignment horizontal="left" vertical="center" wrapText="1"/>
      <protection/>
    </xf>
    <xf numFmtId="164" fontId="3" fillId="0" borderId="0" xfId="47" applyNumberFormat="1" applyFont="1" applyAlignment="1">
      <alignment horizontal="right" vertical="center"/>
      <protection/>
    </xf>
    <xf numFmtId="3" fontId="3" fillId="0" borderId="0" xfId="47" applyNumberFormat="1" applyFont="1" applyAlignment="1">
      <alignment horizontal="right" vertical="center"/>
      <protection/>
    </xf>
    <xf numFmtId="0" fontId="3" fillId="0" borderId="0" xfId="47" applyFont="1" applyAlignment="1">
      <alignment horizontal="left" vertical="center"/>
      <protection/>
    </xf>
    <xf numFmtId="0" fontId="3" fillId="0" borderId="0" xfId="47" applyFont="1" applyAlignment="1">
      <alignment horizontal="left" vertical="center" wrapText="1"/>
      <protection/>
    </xf>
    <xf numFmtId="0" fontId="3" fillId="0" borderId="0" xfId="47" applyFont="1" applyAlignment="1">
      <alignment/>
      <protection/>
    </xf>
    <xf numFmtId="164" fontId="3" fillId="0" borderId="0" xfId="47" applyNumberFormat="1" applyFont="1" applyAlignment="1">
      <alignment horizontal="right"/>
      <protection/>
    </xf>
    <xf numFmtId="3" fontId="3" fillId="0" borderId="0" xfId="47" applyNumberFormat="1" applyFont="1" applyAlignment="1">
      <alignment horizontal="right"/>
      <protection/>
    </xf>
    <xf numFmtId="0" fontId="3" fillId="0" borderId="0" xfId="47" applyFont="1" applyAlignment="1">
      <alignment horizontal="left" wrapText="1"/>
      <protection/>
    </xf>
    <xf numFmtId="164" fontId="3" fillId="0" borderId="0" xfId="47" applyNumberFormat="1" applyFont="1" applyBorder="1" applyAlignment="1">
      <alignment horizontal="right" vertical="center"/>
      <protection/>
    </xf>
    <xf numFmtId="3" fontId="3" fillId="0" borderId="0" xfId="47" applyNumberFormat="1" applyFont="1" applyBorder="1" applyAlignment="1">
      <alignment horizontal="right" vertical="center"/>
      <protection/>
    </xf>
    <xf numFmtId="0" fontId="3" fillId="0" borderId="0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11" xfId="47" applyFont="1" applyBorder="1">
      <alignment/>
      <protection/>
    </xf>
    <xf numFmtId="0" fontId="3" fillId="0" borderId="11" xfId="47" applyFont="1" applyBorder="1" applyAlignment="1">
      <alignment horizontal="center"/>
      <protection/>
    </xf>
    <xf numFmtId="0" fontId="7" fillId="0" borderId="0" xfId="47" applyFont="1" applyAlignment="1">
      <alignment vertical="center"/>
      <protection/>
    </xf>
    <xf numFmtId="0" fontId="5" fillId="0" borderId="0" xfId="47" applyFont="1" applyAlignment="1">
      <alignment/>
      <protection/>
    </xf>
    <xf numFmtId="3" fontId="3" fillId="0" borderId="10" xfId="45" applyNumberFormat="1" applyFont="1" applyBorder="1" applyAlignment="1">
      <alignment horizontal="right" vertical="center"/>
    </xf>
    <xf numFmtId="3" fontId="3" fillId="0" borderId="10" xfId="45" applyNumberFormat="1" applyFont="1" applyBorder="1" applyAlignment="1">
      <alignment horizontal="right"/>
    </xf>
    <xf numFmtId="3" fontId="3" fillId="0" borderId="0" xfId="45" applyNumberFormat="1" applyFont="1" applyAlignment="1">
      <alignment horizontal="right" vertical="center"/>
    </xf>
    <xf numFmtId="3" fontId="3" fillId="0" borderId="0" xfId="45" applyNumberFormat="1" applyFont="1" applyAlignment="1">
      <alignment horizontal="right"/>
    </xf>
    <xf numFmtId="0" fontId="3" fillId="0" borderId="0" xfId="47" applyFont="1" applyBorder="1" applyAlignment="1">
      <alignment horizontal="left" vertical="center" wrapText="1"/>
      <protection/>
    </xf>
    <xf numFmtId="0" fontId="3" fillId="0" borderId="0" xfId="47" applyNumberFormat="1" applyFont="1" applyBorder="1" applyAlignment="1">
      <alignment horizontal="right" vertical="center"/>
      <protection/>
    </xf>
    <xf numFmtId="0" fontId="3" fillId="0" borderId="0" xfId="47" applyFont="1" applyAlignment="1">
      <alignment horizontal="right"/>
      <protection/>
    </xf>
    <xf numFmtId="0" fontId="3" fillId="0" borderId="10" xfId="47" applyFont="1" applyBorder="1" applyAlignment="1">
      <alignment horizontal="right" vertical="top" wrapText="1"/>
      <protection/>
    </xf>
    <xf numFmtId="0" fontId="3" fillId="0" borderId="11" xfId="47" applyFont="1" applyBorder="1" applyAlignment="1">
      <alignment vertical="center" wrapText="1"/>
      <protection/>
    </xf>
    <xf numFmtId="0" fontId="9" fillId="0" borderId="0" xfId="47" applyFont="1">
      <alignment/>
      <protection/>
    </xf>
    <xf numFmtId="165" fontId="3" fillId="0" borderId="0" xfId="47" applyNumberFormat="1" applyFont="1" applyBorder="1">
      <alignment/>
      <protection/>
    </xf>
    <xf numFmtId="165" fontId="3" fillId="0" borderId="0" xfId="60" applyFont="1" applyBorder="1">
      <alignment/>
      <protection/>
    </xf>
    <xf numFmtId="165" fontId="3" fillId="0" borderId="0" xfId="60" applyNumberFormat="1" applyFont="1" applyBorder="1">
      <alignment/>
      <protection/>
    </xf>
    <xf numFmtId="165" fontId="3" fillId="0" borderId="0" xfId="47" applyNumberFormat="1" applyFont="1">
      <alignment/>
      <protection/>
    </xf>
    <xf numFmtId="165" fontId="10" fillId="0" borderId="0" xfId="60" applyFont="1" applyBorder="1">
      <alignment/>
      <protection/>
    </xf>
    <xf numFmtId="0" fontId="10" fillId="0" borderId="0" xfId="47" applyFont="1" applyBorder="1">
      <alignment/>
      <protection/>
    </xf>
    <xf numFmtId="165" fontId="10" fillId="0" borderId="0" xfId="60" applyNumberFormat="1" applyFont="1" applyBorder="1">
      <alignment/>
      <protection/>
    </xf>
    <xf numFmtId="165" fontId="3" fillId="0" borderId="0" xfId="60" applyFont="1" applyBorder="1" applyAlignment="1">
      <alignment horizontal="left"/>
      <protection/>
    </xf>
    <xf numFmtId="165" fontId="3" fillId="0" borderId="0" xfId="60" applyNumberFormat="1" applyFont="1" applyBorder="1" applyAlignment="1">
      <alignment horizontal="left"/>
      <protection/>
    </xf>
    <xf numFmtId="165" fontId="6" fillId="0" borderId="0" xfId="60" applyFont="1" applyBorder="1">
      <alignment/>
      <protection/>
    </xf>
    <xf numFmtId="165" fontId="6" fillId="0" borderId="0" xfId="60" applyNumberFormat="1" applyFont="1" applyBorder="1">
      <alignment/>
      <protection/>
    </xf>
    <xf numFmtId="0" fontId="3" fillId="0" borderId="10" xfId="47" applyFont="1" applyBorder="1" applyAlignment="1">
      <alignment horizontal="right" vertical="center"/>
      <protection/>
    </xf>
    <xf numFmtId="0" fontId="9" fillId="0" borderId="0" xfId="47" applyFont="1" applyAlignment="1">
      <alignment vertical="center" wrapText="1"/>
      <protection/>
    </xf>
    <xf numFmtId="0" fontId="11" fillId="0" borderId="0" xfId="47" applyFont="1" applyAlignment="1">
      <alignment horizontal="right" vertical="center"/>
      <protection/>
    </xf>
    <xf numFmtId="0" fontId="3" fillId="0" borderId="10" xfId="47" applyFont="1" applyBorder="1" applyAlignment="1">
      <alignment horizontal="right"/>
      <protection/>
    </xf>
    <xf numFmtId="0" fontId="3" fillId="0" borderId="10" xfId="47" applyFont="1" applyBorder="1" applyAlignment="1">
      <alignment vertical="top" wrapText="1"/>
      <protection/>
    </xf>
    <xf numFmtId="0" fontId="3" fillId="0" borderId="0" xfId="47" applyFont="1" applyBorder="1" applyAlignment="1">
      <alignment horizontal="left" vertical="top" wrapText="1"/>
      <protection/>
    </xf>
    <xf numFmtId="0" fontId="3" fillId="0" borderId="0" xfId="47" applyFont="1" applyBorder="1" applyAlignment="1">
      <alignment wrapText="1"/>
      <protection/>
    </xf>
    <xf numFmtId="0" fontId="6" fillId="0" borderId="0" xfId="47" applyFont="1">
      <alignment/>
      <protection/>
    </xf>
    <xf numFmtId="3" fontId="6" fillId="0" borderId="0" xfId="47" applyNumberFormat="1" applyFont="1" applyAlignment="1">
      <alignment horizontal="right"/>
      <protection/>
    </xf>
    <xf numFmtId="0" fontId="6" fillId="0" borderId="0" xfId="47" applyFont="1" applyAlignment="1">
      <alignment horizontal="left" vertical="center" wrapText="1"/>
      <protection/>
    </xf>
    <xf numFmtId="0" fontId="3" fillId="0" borderId="0" xfId="47" applyFont="1" applyBorder="1" applyAlignment="1">
      <alignment vertical="top" wrapText="1"/>
      <protection/>
    </xf>
    <xf numFmtId="0" fontId="6" fillId="0" borderId="0" xfId="47" applyFont="1" applyAlignment="1">
      <alignment horizontal="right"/>
      <protection/>
    </xf>
    <xf numFmtId="0" fontId="6" fillId="0" borderId="0" xfId="47" applyFont="1" applyAlignment="1">
      <alignment horizontal="left" vertical="top" wrapText="1"/>
      <protection/>
    </xf>
    <xf numFmtId="0" fontId="3" fillId="0" borderId="0" xfId="47" applyFont="1" applyAlignment="1">
      <alignment horizontal="right" vertical="top" wrapText="1"/>
      <protection/>
    </xf>
    <xf numFmtId="0" fontId="9" fillId="0" borderId="0" xfId="47" applyFont="1" applyAlignment="1">
      <alignment vertical="center"/>
      <protection/>
    </xf>
    <xf numFmtId="0" fontId="9" fillId="0" borderId="0" xfId="47" applyFont="1" applyFill="1" applyAlignment="1">
      <alignment vertical="center"/>
      <protection/>
    </xf>
    <xf numFmtId="0" fontId="7" fillId="0" borderId="0" xfId="47" applyFont="1" applyFill="1" applyBorder="1" applyAlignment="1">
      <alignment horizontal="left" vertical="center" wrapText="1"/>
      <protection/>
    </xf>
    <xf numFmtId="0" fontId="4" fillId="0" borderId="0" xfId="47" applyNumberFormat="1" applyFont="1" applyAlignment="1">
      <alignment/>
      <protection/>
    </xf>
    <xf numFmtId="165" fontId="3" fillId="0" borderId="0" xfId="47" applyNumberFormat="1" applyFont="1" applyBorder="1" applyAlignment="1">
      <alignment horizontal="left"/>
      <protection/>
    </xf>
    <xf numFmtId="0" fontId="4" fillId="0" borderId="0" xfId="47" applyNumberFormat="1" applyFont="1" applyAlignment="1">
      <alignment horizontal="left"/>
      <protection/>
    </xf>
    <xf numFmtId="165" fontId="12" fillId="0" borderId="10" xfId="47" applyNumberFormat="1" applyFont="1" applyBorder="1">
      <alignment/>
      <protection/>
    </xf>
    <xf numFmtId="165" fontId="10" fillId="0" borderId="10" xfId="47" applyNumberFormat="1" applyFont="1" applyBorder="1">
      <alignment/>
      <protection/>
    </xf>
    <xf numFmtId="0" fontId="10" fillId="0" borderId="10" xfId="47" applyFont="1" applyBorder="1" applyAlignment="1" quotePrefix="1">
      <alignment horizontal="left" wrapText="1"/>
      <protection/>
    </xf>
    <xf numFmtId="165" fontId="13" fillId="0" borderId="0" xfId="47" applyNumberFormat="1" applyFont="1">
      <alignment/>
      <protection/>
    </xf>
    <xf numFmtId="0" fontId="3" fillId="0" borderId="0" xfId="47" applyFont="1" applyBorder="1" applyAlignment="1">
      <alignment horizontal="left"/>
      <protection/>
    </xf>
    <xf numFmtId="165" fontId="12" fillId="0" borderId="0" xfId="47" applyNumberFormat="1" applyFont="1">
      <alignment/>
      <protection/>
    </xf>
    <xf numFmtId="165" fontId="10" fillId="0" borderId="0" xfId="47" applyNumberFormat="1" applyFont="1" applyBorder="1">
      <alignment/>
      <protection/>
    </xf>
    <xf numFmtId="0" fontId="10" fillId="0" borderId="0" xfId="47" applyFont="1" applyBorder="1" applyAlignment="1">
      <alignment wrapText="1"/>
      <protection/>
    </xf>
    <xf numFmtId="0" fontId="10" fillId="0" borderId="0" xfId="47" applyFont="1" applyBorder="1" applyAlignment="1" quotePrefix="1">
      <alignment horizontal="left"/>
      <protection/>
    </xf>
    <xf numFmtId="0" fontId="10" fillId="0" borderId="0" xfId="47" applyFont="1" applyBorder="1" applyAlignment="1">
      <alignment horizontal="left"/>
      <protection/>
    </xf>
    <xf numFmtId="0" fontId="10" fillId="0" borderId="0" xfId="47" applyFont="1">
      <alignment/>
      <protection/>
    </xf>
    <xf numFmtId="0" fontId="10" fillId="0" borderId="0" xfId="47" applyFont="1" applyAlignment="1">
      <alignment horizontal="left"/>
      <protection/>
    </xf>
    <xf numFmtId="165" fontId="14" fillId="0" borderId="0" xfId="47" applyNumberFormat="1" applyFont="1">
      <alignment/>
      <protection/>
    </xf>
    <xf numFmtId="0" fontId="6" fillId="0" borderId="0" xfId="47" applyFont="1" applyAlignment="1" quotePrefix="1">
      <alignment horizontal="left"/>
      <protection/>
    </xf>
    <xf numFmtId="0" fontId="3" fillId="0" borderId="12" xfId="47" applyFont="1" applyBorder="1" applyAlignment="1">
      <alignment horizontal="right" vertical="center"/>
      <protection/>
    </xf>
    <xf numFmtId="0" fontId="3" fillId="0" borderId="11" xfId="47" applyFont="1" applyBorder="1" applyAlignment="1">
      <alignment vertical="center"/>
      <protection/>
    </xf>
    <xf numFmtId="0" fontId="3" fillId="0" borderId="0" xfId="47" applyFont="1" applyBorder="1" applyAlignment="1">
      <alignment/>
      <protection/>
    </xf>
    <xf numFmtId="0" fontId="9" fillId="0" borderId="0" xfId="47" applyFont="1" applyBorder="1" applyAlignment="1">
      <alignment/>
      <protection/>
    </xf>
    <xf numFmtId="0" fontId="9" fillId="0" borderId="0" xfId="47" applyFont="1" applyBorder="1">
      <alignment/>
      <protection/>
    </xf>
    <xf numFmtId="165" fontId="9" fillId="0" borderId="0" xfId="47" applyNumberFormat="1" applyFont="1" applyBorder="1">
      <alignment/>
      <protection/>
    </xf>
    <xf numFmtId="165" fontId="9" fillId="0" borderId="0" xfId="47" applyNumberFormat="1" applyFont="1">
      <alignment/>
      <protection/>
    </xf>
    <xf numFmtId="165" fontId="9" fillId="0" borderId="0" xfId="60" applyFont="1" applyBorder="1">
      <alignment/>
      <protection/>
    </xf>
    <xf numFmtId="165" fontId="9" fillId="0" borderId="0" xfId="60" applyNumberFormat="1" applyFont="1" applyBorder="1">
      <alignment/>
      <protection/>
    </xf>
    <xf numFmtId="165" fontId="7" fillId="0" borderId="0" xfId="47" applyNumberFormat="1" applyFont="1">
      <alignment/>
      <protection/>
    </xf>
    <xf numFmtId="165" fontId="9" fillId="0" borderId="0" xfId="60" applyNumberFormat="1" applyFont="1">
      <alignment/>
      <protection/>
    </xf>
    <xf numFmtId="0" fontId="15" fillId="0" borderId="0" xfId="47" applyFont="1" applyAlignment="1">
      <alignment horizontal="left"/>
      <protection/>
    </xf>
    <xf numFmtId="165" fontId="7" fillId="0" borderId="0" xfId="60" applyFont="1" applyBorder="1">
      <alignment/>
      <protection/>
    </xf>
    <xf numFmtId="165" fontId="7" fillId="0" borderId="0" xfId="60" applyNumberFormat="1" applyFont="1" applyBorder="1">
      <alignment/>
      <protection/>
    </xf>
    <xf numFmtId="165" fontId="7" fillId="0" borderId="10" xfId="47" applyNumberFormat="1" applyFont="1" applyBorder="1">
      <alignment/>
      <protection/>
    </xf>
    <xf numFmtId="0" fontId="7" fillId="0" borderId="10" xfId="47" applyFont="1" applyBorder="1" applyAlignment="1" quotePrefix="1">
      <alignment horizontal="left" wrapText="1"/>
      <protection/>
    </xf>
    <xf numFmtId="0" fontId="9" fillId="0" borderId="0" xfId="47" applyFont="1" applyBorder="1" applyAlignment="1">
      <alignment horizontal="left"/>
      <protection/>
    </xf>
    <xf numFmtId="165" fontId="7" fillId="0" borderId="0" xfId="47" applyNumberFormat="1" applyFont="1" applyBorder="1">
      <alignment/>
      <protection/>
    </xf>
    <xf numFmtId="0" fontId="7" fillId="0" borderId="0" xfId="47" applyFont="1" applyBorder="1" applyAlignment="1">
      <alignment wrapText="1"/>
      <protection/>
    </xf>
    <xf numFmtId="165" fontId="9" fillId="0" borderId="0" xfId="60" applyFont="1" applyBorder="1" applyAlignment="1">
      <alignment horizontal="left"/>
      <protection/>
    </xf>
    <xf numFmtId="165" fontId="9" fillId="0" borderId="0" xfId="60" applyNumberFormat="1" applyFont="1" applyBorder="1" applyAlignment="1">
      <alignment horizontal="left"/>
      <protection/>
    </xf>
    <xf numFmtId="0" fontId="7" fillId="0" borderId="0" xfId="47" applyFont="1" applyBorder="1" applyAlignment="1" quotePrefix="1">
      <alignment horizontal="left"/>
      <protection/>
    </xf>
    <xf numFmtId="0" fontId="7" fillId="0" borderId="0" xfId="47" applyFont="1" applyBorder="1">
      <alignment/>
      <protection/>
    </xf>
    <xf numFmtId="0" fontId="7" fillId="0" borderId="0" xfId="47" applyFont="1" applyBorder="1" applyAlignment="1">
      <alignment horizontal="left"/>
      <protection/>
    </xf>
    <xf numFmtId="0" fontId="9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165" fontId="15" fillId="0" borderId="0" xfId="60" applyFont="1" applyBorder="1">
      <alignment/>
      <protection/>
    </xf>
    <xf numFmtId="165" fontId="15" fillId="0" borderId="0" xfId="60" applyNumberFormat="1" applyFont="1" applyBorder="1">
      <alignment/>
      <protection/>
    </xf>
    <xf numFmtId="165" fontId="15" fillId="0" borderId="0" xfId="47" applyNumberFormat="1" applyFont="1">
      <alignment/>
      <protection/>
    </xf>
    <xf numFmtId="0" fontId="15" fillId="0" borderId="0" xfId="47" applyFont="1" applyAlignment="1" quotePrefix="1">
      <alignment horizontal="left"/>
      <protection/>
    </xf>
    <xf numFmtId="0" fontId="9" fillId="0" borderId="12" xfId="47" applyFont="1" applyBorder="1" applyAlignment="1">
      <alignment horizontal="right" vertical="center"/>
      <protection/>
    </xf>
    <xf numFmtId="0" fontId="9" fillId="0" borderId="12" xfId="47" applyFont="1" applyBorder="1" applyAlignment="1">
      <alignment vertical="center"/>
      <protection/>
    </xf>
    <xf numFmtId="166" fontId="10" fillId="0" borderId="10" xfId="47" applyNumberFormat="1" applyFont="1" applyBorder="1">
      <alignment/>
      <protection/>
    </xf>
    <xf numFmtId="0" fontId="10" fillId="0" borderId="10" xfId="47" applyFont="1" applyBorder="1">
      <alignment/>
      <protection/>
    </xf>
    <xf numFmtId="164" fontId="16" fillId="0" borderId="10" xfId="47" applyNumberFormat="1" applyFont="1" applyBorder="1" applyAlignment="1">
      <alignment wrapText="1"/>
      <protection/>
    </xf>
    <xf numFmtId="0" fontId="16" fillId="0" borderId="10" xfId="47" applyFont="1" applyBorder="1" applyAlignment="1">
      <alignment horizontal="left" wrapText="1"/>
      <protection/>
    </xf>
    <xf numFmtId="166" fontId="3" fillId="0" borderId="0" xfId="47" applyNumberFormat="1" applyFont="1">
      <alignment/>
      <protection/>
    </xf>
    <xf numFmtId="164" fontId="18" fillId="0" borderId="0" xfId="47" applyNumberFormat="1" applyFont="1" applyAlignment="1">
      <alignment wrapText="1"/>
      <protection/>
    </xf>
    <xf numFmtId="0" fontId="18" fillId="0" borderId="0" xfId="47" applyFont="1" applyAlignment="1">
      <alignment horizontal="left" wrapText="1"/>
      <protection/>
    </xf>
    <xf numFmtId="166" fontId="3" fillId="0" borderId="0" xfId="47" applyNumberFormat="1" applyFont="1" applyAlignment="1">
      <alignment horizontal="right"/>
      <protection/>
    </xf>
    <xf numFmtId="166" fontId="10" fillId="0" borderId="0" xfId="47" applyNumberFormat="1" applyFont="1" applyBorder="1">
      <alignment/>
      <protection/>
    </xf>
    <xf numFmtId="164" fontId="16" fillId="0" borderId="0" xfId="47" applyNumberFormat="1" applyFont="1" applyBorder="1" applyAlignment="1">
      <alignment wrapText="1"/>
      <protection/>
    </xf>
    <xf numFmtId="0" fontId="16" fillId="0" borderId="0" xfId="47" applyFont="1" applyBorder="1" applyAlignment="1">
      <alignment horizontal="left" wrapText="1"/>
      <protection/>
    </xf>
    <xf numFmtId="0" fontId="18" fillId="0" borderId="10" xfId="47" applyFont="1" applyBorder="1" applyAlignment="1">
      <alignment horizontal="right" vertical="top" wrapText="1"/>
      <protection/>
    </xf>
    <xf numFmtId="0" fontId="3" fillId="0" borderId="10" xfId="47" applyFont="1" applyBorder="1" applyAlignment="1">
      <alignment horizontal="right" vertical="top"/>
      <protection/>
    </xf>
    <xf numFmtId="0" fontId="18" fillId="0" borderId="10" xfId="47" applyFont="1" applyBorder="1" applyAlignment="1">
      <alignment horizontal="left" wrapText="1"/>
      <protection/>
    </xf>
    <xf numFmtId="0" fontId="3" fillId="0" borderId="11" xfId="47" applyFont="1" applyBorder="1" applyAlignment="1">
      <alignment horizontal="left"/>
      <protection/>
    </xf>
    <xf numFmtId="3" fontId="3" fillId="0" borderId="0" xfId="47" applyNumberFormat="1" applyFont="1">
      <alignment/>
      <protection/>
    </xf>
    <xf numFmtId="165" fontId="4" fillId="0" borderId="0" xfId="60" applyNumberFormat="1" applyFont="1" applyBorder="1" applyAlignment="1">
      <alignment horizontal="left"/>
      <protection/>
    </xf>
    <xf numFmtId="3" fontId="11" fillId="0" borderId="0" xfId="47" applyNumberFormat="1" applyFont="1" applyAlignment="1">
      <alignment horizontal="right" vertical="center"/>
      <protection/>
    </xf>
    <xf numFmtId="0" fontId="11" fillId="0" borderId="0" xfId="47" applyNumberFormat="1" applyFont="1" applyAlignment="1">
      <alignment horizontal="right" vertical="center"/>
      <protection/>
    </xf>
    <xf numFmtId="3" fontId="19" fillId="0" borderId="0" xfId="47" applyNumberFormat="1" applyFont="1" applyAlignment="1">
      <alignment horizontal="right" vertical="center"/>
      <protection/>
    </xf>
    <xf numFmtId="166" fontId="10" fillId="0" borderId="10" xfId="47" applyNumberFormat="1" applyFont="1" applyBorder="1" applyAlignment="1">
      <alignment horizontal="right"/>
      <protection/>
    </xf>
    <xf numFmtId="0" fontId="10" fillId="0" borderId="10" xfId="47" applyFont="1" applyBorder="1" applyAlignment="1">
      <alignment horizontal="right"/>
      <protection/>
    </xf>
    <xf numFmtId="3" fontId="10" fillId="0" borderId="10" xfId="47" applyNumberFormat="1" applyFont="1" applyBorder="1" applyAlignment="1">
      <alignment horizontal="right" wrapText="1"/>
      <protection/>
    </xf>
    <xf numFmtId="3" fontId="10" fillId="0" borderId="10" xfId="47" applyNumberFormat="1" applyFont="1" applyBorder="1" applyAlignment="1">
      <alignment horizontal="right"/>
      <protection/>
    </xf>
    <xf numFmtId="0" fontId="10" fillId="0" borderId="10" xfId="47" applyFont="1" applyBorder="1" applyAlignment="1">
      <alignment wrapText="1"/>
      <protection/>
    </xf>
    <xf numFmtId="166" fontId="10" fillId="0" borderId="0" xfId="47" applyNumberFormat="1" applyFont="1" applyAlignment="1">
      <alignment horizontal="right"/>
      <protection/>
    </xf>
    <xf numFmtId="0" fontId="10" fillId="0" borderId="0" xfId="47" applyFont="1" applyAlignment="1">
      <alignment horizontal="right"/>
      <protection/>
    </xf>
    <xf numFmtId="3" fontId="10" fillId="0" borderId="0" xfId="47" applyNumberFormat="1" applyFont="1" applyAlignment="1">
      <alignment horizontal="right" wrapText="1"/>
      <protection/>
    </xf>
    <xf numFmtId="3" fontId="10" fillId="0" borderId="0" xfId="47" applyNumberFormat="1" applyFont="1" applyAlignment="1">
      <alignment horizontal="right"/>
      <protection/>
    </xf>
    <xf numFmtId="0" fontId="10" fillId="0" borderId="0" xfId="47" applyFont="1" applyAlignment="1">
      <alignment wrapText="1"/>
      <protection/>
    </xf>
    <xf numFmtId="3" fontId="13" fillId="0" borderId="0" xfId="47" applyNumberFormat="1" applyFont="1">
      <alignment/>
      <protection/>
    </xf>
    <xf numFmtId="3" fontId="3" fillId="0" borderId="0" xfId="47" applyNumberFormat="1" applyFont="1" applyAlignment="1">
      <alignment horizontal="right" wrapText="1"/>
      <protection/>
    </xf>
    <xf numFmtId="0" fontId="3" fillId="0" borderId="0" xfId="47" applyFont="1" applyAlignment="1">
      <alignment wrapText="1"/>
      <protection/>
    </xf>
    <xf numFmtId="0" fontId="19" fillId="0" borderId="0" xfId="47" applyNumberFormat="1" applyFont="1" applyAlignment="1">
      <alignment horizontal="right" vertical="center"/>
      <protection/>
    </xf>
    <xf numFmtId="166" fontId="6" fillId="0" borderId="0" xfId="47" applyNumberFormat="1" applyFont="1" applyAlignment="1">
      <alignment horizontal="right"/>
      <protection/>
    </xf>
    <xf numFmtId="3" fontId="6" fillId="0" borderId="0" xfId="47" applyNumberFormat="1" applyFont="1" applyAlignment="1">
      <alignment horizontal="right" wrapText="1"/>
      <protection/>
    </xf>
    <xf numFmtId="0" fontId="6" fillId="0" borderId="0" xfId="47" applyFont="1" applyAlignment="1">
      <alignment wrapText="1"/>
      <protection/>
    </xf>
    <xf numFmtId="0" fontId="10" fillId="0" borderId="0" xfId="47" applyFont="1" applyAlignment="1">
      <alignment/>
      <protection/>
    </xf>
    <xf numFmtId="166" fontId="3" fillId="0" borderId="10" xfId="47" applyNumberFormat="1" applyFont="1" applyBorder="1" applyAlignment="1">
      <alignment horizontal="right" vertical="top" wrapText="1"/>
      <protection/>
    </xf>
    <xf numFmtId="3" fontId="3" fillId="0" borderId="10" xfId="47" applyNumberFormat="1" applyFont="1" applyBorder="1" applyAlignment="1">
      <alignment horizontal="right" vertical="top" wrapText="1"/>
      <protection/>
    </xf>
    <xf numFmtId="3" fontId="3" fillId="0" borderId="11" xfId="47" applyNumberFormat="1" applyFont="1" applyBorder="1" applyAlignment="1">
      <alignment horizontal="left" vertical="center"/>
      <protection/>
    </xf>
    <xf numFmtId="0" fontId="2" fillId="0" borderId="0" xfId="47">
      <alignment/>
      <protection/>
    </xf>
    <xf numFmtId="3" fontId="17" fillId="0" borderId="0" xfId="47" applyNumberFormat="1" applyFont="1" applyAlignment="1">
      <alignment horizontal="right" wrapText="1" indent="1"/>
      <protection/>
    </xf>
    <xf numFmtId="3" fontId="3" fillId="0" borderId="10" xfId="47" applyNumberFormat="1" applyFont="1" applyBorder="1" applyAlignment="1">
      <alignment horizontal="right"/>
      <protection/>
    </xf>
    <xf numFmtId="164" fontId="3" fillId="0" borderId="10" xfId="47" applyNumberFormat="1" applyFont="1" applyBorder="1">
      <alignment/>
      <protection/>
    </xf>
    <xf numFmtId="164" fontId="3" fillId="0" borderId="0" xfId="47" applyNumberFormat="1" applyFont="1">
      <alignment/>
      <protection/>
    </xf>
    <xf numFmtId="164" fontId="10" fillId="0" borderId="0" xfId="47" applyNumberFormat="1" applyFont="1">
      <alignment/>
      <protection/>
    </xf>
    <xf numFmtId="3" fontId="3" fillId="0" borderId="0" xfId="47" applyNumberFormat="1" applyFont="1" applyBorder="1" applyAlignment="1">
      <alignment horizontal="right"/>
      <protection/>
    </xf>
    <xf numFmtId="164" fontId="3" fillId="0" borderId="0" xfId="47" applyNumberFormat="1" applyFont="1" applyBorder="1">
      <alignment/>
      <protection/>
    </xf>
    <xf numFmtId="3" fontId="10" fillId="0" borderId="0" xfId="45" applyNumberFormat="1" applyFont="1" applyAlignment="1">
      <alignment/>
    </xf>
    <xf numFmtId="3" fontId="3" fillId="0" borderId="0" xfId="45" applyNumberFormat="1" applyFont="1" applyAlignment="1">
      <alignment/>
    </xf>
    <xf numFmtId="3" fontId="10" fillId="0" borderId="0" xfId="47" applyNumberFormat="1" applyFont="1">
      <alignment/>
      <protection/>
    </xf>
    <xf numFmtId="0" fontId="2" fillId="0" borderId="0" xfId="47" applyBorder="1" applyAlignment="1">
      <alignment/>
      <protection/>
    </xf>
    <xf numFmtId="164" fontId="10" fillId="0" borderId="0" xfId="45" applyNumberFormat="1" applyFont="1" applyAlignment="1">
      <alignment vertical="center"/>
    </xf>
    <xf numFmtId="0" fontId="10" fillId="0" borderId="0" xfId="47" applyFont="1" applyAlignment="1">
      <alignment horizontal="left" vertical="center"/>
      <protection/>
    </xf>
    <xf numFmtId="164" fontId="3" fillId="0" borderId="0" xfId="45" applyNumberFormat="1" applyFont="1" applyAlignment="1">
      <alignment vertical="center"/>
    </xf>
    <xf numFmtId="3" fontId="10" fillId="0" borderId="0" xfId="45" applyNumberFormat="1" applyFont="1" applyAlignment="1">
      <alignment vertical="center"/>
    </xf>
    <xf numFmtId="3" fontId="3" fillId="0" borderId="0" xfId="45" applyNumberFormat="1" applyFont="1" applyAlignment="1">
      <alignment vertical="center"/>
    </xf>
    <xf numFmtId="0" fontId="3" fillId="0" borderId="10" xfId="47" applyFont="1" applyBorder="1" applyAlignment="1">
      <alignment horizontal="right" vertical="center" wrapText="1"/>
      <protection/>
    </xf>
    <xf numFmtId="166" fontId="3" fillId="0" borderId="0" xfId="47" applyNumberFormat="1" applyFont="1" applyBorder="1">
      <alignment/>
      <protection/>
    </xf>
    <xf numFmtId="0" fontId="3" fillId="0" borderId="0" xfId="47" applyFont="1" applyBorder="1" applyAlignment="1">
      <alignment horizontal="right"/>
      <protection/>
    </xf>
    <xf numFmtId="0" fontId="3" fillId="0" borderId="0" xfId="47" applyFont="1" applyAlignment="1">
      <alignment horizontal="right" vertical="center" wrapText="1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vertical="center" wrapText="1"/>
      <protection/>
    </xf>
    <xf numFmtId="0" fontId="7" fillId="0" borderId="0" xfId="47" applyFont="1" applyBorder="1" applyAlignment="1">
      <alignment/>
      <protection/>
    </xf>
    <xf numFmtId="0" fontId="3" fillId="0" borderId="0" xfId="47" applyNumberFormat="1" applyFont="1" applyAlignment="1">
      <alignment horizontal="right" vertical="center"/>
      <protection/>
    </xf>
    <xf numFmtId="164" fontId="3" fillId="0" borderId="0" xfId="47" applyNumberFormat="1" applyFont="1" applyBorder="1" applyAlignment="1">
      <alignment horizontal="right"/>
      <protection/>
    </xf>
    <xf numFmtId="164" fontId="21" fillId="0" borderId="0" xfId="47" applyNumberFormat="1" applyFont="1">
      <alignment/>
      <protection/>
    </xf>
    <xf numFmtId="164" fontId="18" fillId="0" borderId="0" xfId="47" applyNumberFormat="1" applyFont="1">
      <alignment/>
      <protection/>
    </xf>
    <xf numFmtId="165" fontId="6" fillId="0" borderId="0" xfId="60" applyFont="1" applyFill="1" applyBorder="1" applyAlignment="1">
      <alignment/>
      <protection/>
    </xf>
    <xf numFmtId="165" fontId="22" fillId="0" borderId="0" xfId="60" applyFont="1" applyFill="1" applyBorder="1" applyAlignment="1">
      <alignment/>
      <protection/>
    </xf>
    <xf numFmtId="0" fontId="18" fillId="0" borderId="0" xfId="47" applyFont="1" applyBorder="1" applyAlignment="1">
      <alignment horizontal="left" wrapText="1"/>
      <protection/>
    </xf>
    <xf numFmtId="164" fontId="18" fillId="0" borderId="0" xfId="47" applyNumberFormat="1" applyFont="1" applyBorder="1" applyAlignment="1">
      <alignment wrapText="1"/>
      <protection/>
    </xf>
    <xf numFmtId="0" fontId="3" fillId="0" borderId="10" xfId="47" applyFont="1" applyFill="1" applyBorder="1" applyAlignment="1">
      <alignment horizontal="right" vertical="top" wrapText="1"/>
      <protection/>
    </xf>
    <xf numFmtId="3" fontId="10" fillId="0" borderId="0" xfId="47" applyNumberFormat="1" applyFont="1" applyBorder="1" applyAlignment="1">
      <alignment horizontal="right" wrapText="1"/>
      <protection/>
    </xf>
    <xf numFmtId="3" fontId="10" fillId="0" borderId="0" xfId="47" applyNumberFormat="1" applyFont="1" applyBorder="1" applyAlignment="1">
      <alignment horizontal="right"/>
      <protection/>
    </xf>
    <xf numFmtId="0" fontId="10" fillId="0" borderId="0" xfId="47" applyFont="1" applyBorder="1" applyAlignment="1">
      <alignment horizontal="right"/>
      <protection/>
    </xf>
    <xf numFmtId="166" fontId="10" fillId="0" borderId="0" xfId="47" applyNumberFormat="1" applyFont="1" applyBorder="1" applyAlignment="1">
      <alignment horizontal="right"/>
      <protection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3" fillId="0" borderId="0" xfId="47" applyNumberFormat="1" applyFont="1">
      <alignment/>
      <protection/>
    </xf>
    <xf numFmtId="0" fontId="3" fillId="0" borderId="0" xfId="60" applyNumberFormat="1" applyFont="1" applyBorder="1">
      <alignment/>
      <protection/>
    </xf>
    <xf numFmtId="3" fontId="3" fillId="0" borderId="0" xfId="47" applyNumberFormat="1" applyFont="1" applyBorder="1">
      <alignment/>
      <protection/>
    </xf>
    <xf numFmtId="166" fontId="3" fillId="0" borderId="0" xfId="47" applyNumberFormat="1" applyFont="1" applyAlignment="1">
      <alignment/>
      <protection/>
    </xf>
    <xf numFmtId="166" fontId="3" fillId="0" borderId="10" xfId="47" applyNumberFormat="1" applyFont="1" applyBorder="1" applyAlignment="1">
      <alignment/>
      <protection/>
    </xf>
    <xf numFmtId="0" fontId="3" fillId="0" borderId="0" xfId="47" applyNumberFormat="1" applyFont="1" applyAlignment="1">
      <alignment horizontal="right"/>
      <protection/>
    </xf>
    <xf numFmtId="0" fontId="3" fillId="0" borderId="0" xfId="45" applyNumberFormat="1" applyFont="1" applyBorder="1" applyAlignment="1">
      <alignment horizontal="right"/>
    </xf>
    <xf numFmtId="0" fontId="3" fillId="0" borderId="0" xfId="51" applyNumberFormat="1" applyFont="1" applyBorder="1" applyAlignment="1">
      <alignment horizontal="right"/>
    </xf>
    <xf numFmtId="0" fontId="3" fillId="0" borderId="11" xfId="47" applyFont="1" applyBorder="1" applyAlignment="1" quotePrefix="1">
      <alignment/>
      <protection/>
    </xf>
    <xf numFmtId="0" fontId="3" fillId="0" borderId="0" xfId="47" applyFont="1" applyBorder="1" applyAlignment="1" quotePrefix="1">
      <alignment/>
      <protection/>
    </xf>
    <xf numFmtId="0" fontId="6" fillId="0" borderId="0" xfId="47" applyNumberFormat="1" applyFont="1" applyAlignment="1">
      <alignment horizontal="right"/>
      <protection/>
    </xf>
    <xf numFmtId="0" fontId="62" fillId="0" borderId="0" xfId="0" applyFont="1" applyFill="1" applyBorder="1" applyAlignment="1">
      <alignment wrapText="1"/>
    </xf>
    <xf numFmtId="4" fontId="62" fillId="0" borderId="0" xfId="0" applyNumberFormat="1" applyFont="1" applyFill="1" applyBorder="1" applyAlignment="1">
      <alignment wrapText="1"/>
    </xf>
    <xf numFmtId="3" fontId="62" fillId="0" borderId="0" xfId="0" applyNumberFormat="1" applyFont="1" applyFill="1" applyBorder="1" applyAlignment="1">
      <alignment wrapText="1"/>
    </xf>
    <xf numFmtId="0" fontId="62" fillId="0" borderId="0" xfId="0" applyFont="1" applyFill="1" applyBorder="1" applyAlignment="1">
      <alignment/>
    </xf>
    <xf numFmtId="0" fontId="6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62" fillId="0" borderId="0" xfId="0" applyFont="1" applyFill="1" applyBorder="1" applyAlignment="1">
      <alignment horizontal="center" vertical="top" wrapText="1"/>
    </xf>
    <xf numFmtId="43" fontId="62" fillId="0" borderId="0" xfId="43" applyFont="1" applyAlignment="1">
      <alignment/>
    </xf>
    <xf numFmtId="3" fontId="62" fillId="0" borderId="0" xfId="0" applyNumberFormat="1" applyFont="1" applyFill="1" applyBorder="1" applyAlignment="1">
      <alignment/>
    </xf>
    <xf numFmtId="0" fontId="5" fillId="0" borderId="11" xfId="47" applyFont="1" applyBorder="1" applyAlignment="1">
      <alignment horizontal="left"/>
      <protection/>
    </xf>
    <xf numFmtId="4" fontId="62" fillId="0" borderId="0" xfId="0" applyNumberFormat="1" applyFont="1" applyFill="1" applyBorder="1" applyAlignment="1">
      <alignment horizontal="right" wrapText="1"/>
    </xf>
    <xf numFmtId="0" fontId="62" fillId="0" borderId="0" xfId="0" applyFont="1" applyFill="1" applyBorder="1" applyAlignment="1">
      <alignment vertical="top" wrapText="1"/>
    </xf>
    <xf numFmtId="0" fontId="59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vertical="center"/>
    </xf>
    <xf numFmtId="3" fontId="6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2" fillId="0" borderId="10" xfId="0" applyFont="1" applyFill="1" applyBorder="1" applyAlignment="1">
      <alignment wrapText="1"/>
    </xf>
    <xf numFmtId="3" fontId="62" fillId="0" borderId="10" xfId="0" applyNumberFormat="1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2" fillId="0" borderId="10" xfId="0" applyFont="1" applyFill="1" applyBorder="1" applyAlignment="1">
      <alignment horizontal="right" wrapText="1"/>
    </xf>
    <xf numFmtId="3" fontId="62" fillId="0" borderId="10" xfId="0" applyNumberFormat="1" applyFont="1" applyFill="1" applyBorder="1" applyAlignment="1">
      <alignment wrapText="1"/>
    </xf>
    <xf numFmtId="4" fontId="62" fillId="0" borderId="10" xfId="0" applyNumberFormat="1" applyFont="1" applyFill="1" applyBorder="1" applyAlignment="1">
      <alignment wrapText="1"/>
    </xf>
    <xf numFmtId="0" fontId="62" fillId="0" borderId="11" xfId="0" applyFont="1" applyFill="1" applyBorder="1" applyAlignment="1">
      <alignment/>
    </xf>
    <xf numFmtId="3" fontId="62" fillId="0" borderId="11" xfId="0" applyNumberFormat="1" applyFont="1" applyFill="1" applyBorder="1" applyAlignment="1">
      <alignment/>
    </xf>
    <xf numFmtId="0" fontId="62" fillId="0" borderId="10" xfId="0" applyFont="1" applyFill="1" applyBorder="1" applyAlignment="1">
      <alignment/>
    </xf>
    <xf numFmtId="3" fontId="62" fillId="0" borderId="10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5" fillId="0" borderId="0" xfId="47" applyFont="1" applyAlignment="1">
      <alignment horizontal="left"/>
      <protection/>
    </xf>
    <xf numFmtId="0" fontId="7" fillId="0" borderId="10" xfId="47" applyFont="1" applyFill="1" applyBorder="1" applyAlignment="1">
      <alignment horizontal="left" vertical="center"/>
      <protection/>
    </xf>
    <xf numFmtId="0" fontId="3" fillId="0" borderId="11" xfId="47" applyFont="1" applyBorder="1" applyAlignment="1">
      <alignment horizontal="center"/>
      <protection/>
    </xf>
    <xf numFmtId="0" fontId="3" fillId="0" borderId="0" xfId="47" applyFont="1" applyBorder="1" applyAlignment="1">
      <alignment horizontal="center"/>
      <protection/>
    </xf>
    <xf numFmtId="0" fontId="3" fillId="0" borderId="10" xfId="47" applyFont="1" applyBorder="1" applyAlignment="1">
      <alignment horizontal="center"/>
      <protection/>
    </xf>
    <xf numFmtId="0" fontId="3" fillId="0" borderId="11" xfId="47" applyFont="1" applyBorder="1" applyAlignment="1">
      <alignment horizontal="center" vertical="top"/>
      <protection/>
    </xf>
    <xf numFmtId="0" fontId="3" fillId="0" borderId="10" xfId="47" applyFont="1" applyBorder="1" applyAlignment="1">
      <alignment horizontal="center" vertical="top"/>
      <protection/>
    </xf>
    <xf numFmtId="0" fontId="3" fillId="0" borderId="12" xfId="47" applyFont="1" applyBorder="1" applyAlignment="1">
      <alignment horizontal="center"/>
      <protection/>
    </xf>
    <xf numFmtId="0" fontId="5" fillId="0" borderId="11" xfId="47" applyFont="1" applyBorder="1" applyAlignment="1">
      <alignment horizontal="left"/>
      <protection/>
    </xf>
    <xf numFmtId="0" fontId="7" fillId="0" borderId="10" xfId="47" applyFont="1" applyFill="1" applyBorder="1" applyAlignment="1">
      <alignment horizontal="left" vertical="center" wrapText="1"/>
      <protection/>
    </xf>
    <xf numFmtId="0" fontId="3" fillId="0" borderId="11" xfId="47" applyFont="1" applyBorder="1" applyAlignment="1">
      <alignment horizontal="left" vertical="center" wrapText="1"/>
      <protection/>
    </xf>
    <xf numFmtId="0" fontId="3" fillId="0" borderId="10" xfId="47" applyFont="1" applyBorder="1" applyAlignment="1">
      <alignment horizontal="left" vertical="center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left" vertical="center"/>
      <protection/>
    </xf>
    <xf numFmtId="0" fontId="3" fillId="0" borderId="10" xfId="47" applyFont="1" applyBorder="1" applyAlignment="1">
      <alignment horizontal="left" vertical="center"/>
      <protection/>
    </xf>
    <xf numFmtId="0" fontId="3" fillId="0" borderId="12" xfId="47" applyFont="1" applyBorder="1" applyAlignment="1">
      <alignment horizontal="center" wrapText="1"/>
      <protection/>
    </xf>
    <xf numFmtId="0" fontId="3" fillId="0" borderId="12" xfId="47" applyFont="1" applyFill="1" applyBorder="1" applyAlignment="1">
      <alignment horizontal="center" wrapText="1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7" fillId="0" borderId="0" xfId="47" applyFont="1" applyFill="1" applyAlignment="1">
      <alignment horizontal="center" wrapText="1"/>
      <protection/>
    </xf>
    <xf numFmtId="0" fontId="10" fillId="0" borderId="10" xfId="47" applyFont="1" applyFill="1" applyBorder="1" applyAlignment="1">
      <alignment horizontal="left" vertical="center" wrapText="1"/>
      <protection/>
    </xf>
    <xf numFmtId="0" fontId="3" fillId="0" borderId="0" xfId="47" applyFont="1" applyBorder="1" applyAlignment="1" quotePrefix="1">
      <alignment horizontal="center"/>
      <protection/>
    </xf>
    <xf numFmtId="0" fontId="24" fillId="0" borderId="0" xfId="0" applyFont="1" applyAlignment="1">
      <alignment horizontal="left" vertical="center" wrapText="1"/>
    </xf>
    <xf numFmtId="0" fontId="9" fillId="0" borderId="0" xfId="47" applyFont="1" applyBorder="1" applyAlignment="1" quotePrefix="1">
      <alignment horizontal="center"/>
      <protection/>
    </xf>
    <xf numFmtId="0" fontId="7" fillId="0" borderId="0" xfId="47" applyFont="1" applyFill="1" applyAlignment="1">
      <alignment horizontal="left"/>
      <protection/>
    </xf>
    <xf numFmtId="0" fontId="9" fillId="0" borderId="11" xfId="47" applyFont="1" applyBorder="1" applyAlignment="1" quotePrefix="1">
      <alignment horizontal="center"/>
      <protection/>
    </xf>
    <xf numFmtId="0" fontId="18" fillId="0" borderId="0" xfId="47" applyFont="1" applyAlignment="1">
      <alignment horizontal="center" wrapText="1"/>
      <protection/>
    </xf>
    <xf numFmtId="0" fontId="18" fillId="0" borderId="0" xfId="47" applyFont="1" applyBorder="1" applyAlignment="1">
      <alignment horizontal="center" wrapText="1"/>
      <protection/>
    </xf>
    <xf numFmtId="0" fontId="7" fillId="0" borderId="0" xfId="47" applyFont="1" applyFill="1" applyAlignment="1">
      <alignment horizontal="left" vertical="center"/>
      <protection/>
    </xf>
    <xf numFmtId="0" fontId="18" fillId="0" borderId="11" xfId="47" applyFont="1" applyBorder="1" applyAlignment="1">
      <alignment horizontal="center" wrapText="1"/>
      <protection/>
    </xf>
    <xf numFmtId="0" fontId="3" fillId="0" borderId="0" xfId="47" applyFont="1" applyBorder="1" applyAlignment="1">
      <alignment horizontal="center" wrapText="1"/>
      <protection/>
    </xf>
    <xf numFmtId="3" fontId="7" fillId="0" borderId="0" xfId="47" applyNumberFormat="1" applyFont="1" applyFill="1" applyAlignment="1">
      <alignment horizontal="left" vertical="center"/>
      <protection/>
    </xf>
    <xf numFmtId="3" fontId="10" fillId="0" borderId="11" xfId="47" applyNumberFormat="1" applyFont="1" applyBorder="1" applyAlignment="1">
      <alignment horizontal="center" vertical="center"/>
      <protection/>
    </xf>
    <xf numFmtId="3" fontId="10" fillId="0" borderId="10" xfId="47" applyNumberFormat="1" applyFont="1" applyBorder="1" applyAlignment="1">
      <alignment horizontal="center" vertical="center"/>
      <protection/>
    </xf>
    <xf numFmtId="3" fontId="3" fillId="0" borderId="12" xfId="47" applyNumberFormat="1" applyFont="1" applyBorder="1" applyAlignment="1">
      <alignment horizontal="center" vertical="center"/>
      <protection/>
    </xf>
    <xf numFmtId="0" fontId="3" fillId="0" borderId="12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right" vertical="top" wrapText="1"/>
      <protection/>
    </xf>
    <xf numFmtId="0" fontId="3" fillId="0" borderId="10" xfId="47" applyFont="1" applyBorder="1" applyAlignment="1">
      <alignment horizontal="right" vertical="top" wrapText="1"/>
      <protection/>
    </xf>
    <xf numFmtId="0" fontId="7" fillId="0" borderId="10" xfId="47" applyFont="1" applyFill="1" applyBorder="1" applyAlignment="1">
      <alignment wrapText="1"/>
      <protection/>
    </xf>
    <xf numFmtId="0" fontId="3" fillId="0" borderId="10" xfId="47" applyFont="1" applyBorder="1">
      <alignment/>
      <protection/>
    </xf>
    <xf numFmtId="0" fontId="3" fillId="0" borderId="13" xfId="47" applyFont="1" applyBorder="1" applyAlignment="1">
      <alignment horizontal="center"/>
      <protection/>
    </xf>
    <xf numFmtId="0" fontId="3" fillId="0" borderId="11" xfId="47" applyFont="1" applyBorder="1" applyAlignment="1">
      <alignment horizontal="right" vertical="center" wrapText="1"/>
      <protection/>
    </xf>
    <xf numFmtId="0" fontId="3" fillId="0" borderId="10" xfId="47" applyFont="1" applyBorder="1" applyAlignment="1">
      <alignment horizontal="right" vertical="center" wrapText="1"/>
      <protection/>
    </xf>
    <xf numFmtId="0" fontId="3" fillId="0" borderId="0" xfId="47" applyFont="1" applyAlignment="1">
      <alignment horizontal="right" vertical="top" wrapText="1"/>
      <protection/>
    </xf>
    <xf numFmtId="0" fontId="3" fillId="0" borderId="14" xfId="47" applyFont="1" applyBorder="1" applyAlignment="1">
      <alignment horizontal="right" vertical="top" wrapText="1"/>
      <protection/>
    </xf>
    <xf numFmtId="0" fontId="3" fillId="0" borderId="0" xfId="47" applyFont="1" applyAlignment="1">
      <alignment horizontal="right" vertical="center"/>
      <protection/>
    </xf>
    <xf numFmtId="0" fontId="3" fillId="0" borderId="0" xfId="47" applyFont="1">
      <alignment/>
      <protection/>
    </xf>
    <xf numFmtId="0" fontId="3" fillId="0" borderId="15" xfId="47" applyFont="1" applyBorder="1" applyAlignment="1">
      <alignment horizontal="center"/>
      <protection/>
    </xf>
    <xf numFmtId="0" fontId="7" fillId="0" borderId="0" xfId="47" applyFont="1" applyFill="1" applyBorder="1" applyAlignment="1">
      <alignment horizontal="left" wrapText="1"/>
      <protection/>
    </xf>
    <xf numFmtId="0" fontId="9" fillId="0" borderId="14" xfId="47" applyFont="1" applyFill="1" applyBorder="1" applyAlignment="1">
      <alignment vertical="center" wrapText="1"/>
      <protection/>
    </xf>
    <xf numFmtId="0" fontId="9" fillId="0" borderId="0" xfId="47" applyFont="1" applyFill="1" applyBorder="1" applyAlignment="1">
      <alignment vertical="center" wrapText="1"/>
      <protection/>
    </xf>
    <xf numFmtId="0" fontId="3" fillId="0" borderId="0" xfId="47" applyFont="1" applyAlignment="1">
      <alignment horizontal="left" vertical="center"/>
      <protection/>
    </xf>
    <xf numFmtId="0" fontId="3" fillId="0" borderId="0" xfId="47" applyFont="1" applyBorder="1" applyAlignment="1">
      <alignment horizontal="right" vertical="top"/>
      <protection/>
    </xf>
    <xf numFmtId="0" fontId="3" fillId="0" borderId="14" xfId="47" applyFont="1" applyBorder="1" applyAlignment="1">
      <alignment horizontal="right" vertical="top"/>
      <protection/>
    </xf>
    <xf numFmtId="0" fontId="3" fillId="0" borderId="14" xfId="47" applyFont="1" applyBorder="1" applyAlignment="1">
      <alignment horizontal="center"/>
      <protection/>
    </xf>
    <xf numFmtId="0" fontId="7" fillId="0" borderId="0" xfId="47" applyFont="1" applyFill="1" applyBorder="1" applyAlignment="1">
      <alignment horizontal="left" vertical="center" wrapText="1"/>
      <protection/>
    </xf>
    <xf numFmtId="0" fontId="62" fillId="0" borderId="0" xfId="0" applyFont="1" applyFill="1" applyBorder="1" applyAlignment="1">
      <alignment horizontal="left" wrapText="1"/>
    </xf>
    <xf numFmtId="0" fontId="63" fillId="0" borderId="12" xfId="0" applyFont="1" applyBorder="1" applyAlignment="1">
      <alignment horizontal="center"/>
    </xf>
    <xf numFmtId="0" fontId="62" fillId="0" borderId="0" xfId="0" applyFont="1" applyFill="1" applyBorder="1" applyAlignment="1">
      <alignment horizontal="center" wrapText="1"/>
    </xf>
    <xf numFmtId="0" fontId="59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2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wrapText="1"/>
    </xf>
    <xf numFmtId="0" fontId="62" fillId="0" borderId="11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2" xfId="0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wrapText="1"/>
    </xf>
    <xf numFmtId="43" fontId="62" fillId="0" borderId="12" xfId="43" applyFont="1" applyFill="1" applyBorder="1" applyAlignment="1">
      <alignment horizontal="center" vertical="top" wrapText="1"/>
    </xf>
    <xf numFmtId="3" fontId="62" fillId="0" borderId="12" xfId="0" applyNumberFormat="1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16" xfId="0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wrapText="1"/>
    </xf>
    <xf numFmtId="0" fontId="62" fillId="0" borderId="11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top" wrapText="1"/>
    </xf>
    <xf numFmtId="0" fontId="62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64" fillId="0" borderId="10" xfId="0" applyFont="1" applyFill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trattino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A1:O26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6.7109375" style="2" customWidth="1"/>
    <col min="2" max="3" width="8.140625" style="1" customWidth="1"/>
    <col min="4" max="4" width="0.5625" style="1" customWidth="1"/>
    <col min="5" max="6" width="7.421875" style="1" customWidth="1"/>
    <col min="7" max="7" width="0.5625" style="1" customWidth="1"/>
    <col min="8" max="9" width="7.7109375" style="1" customWidth="1"/>
    <col min="10" max="16384" width="9.140625" style="1" customWidth="1"/>
  </cols>
  <sheetData>
    <row r="1" spans="1:9" s="25" customFormat="1" ht="25.5" customHeight="1">
      <c r="A1" s="252" t="s">
        <v>195</v>
      </c>
      <c r="B1" s="252"/>
      <c r="C1" s="252"/>
      <c r="D1" s="252"/>
      <c r="E1" s="252"/>
      <c r="F1" s="252"/>
      <c r="G1" s="252"/>
      <c r="H1" s="252"/>
      <c r="I1" s="252"/>
    </row>
    <row r="2" spans="1:9" ht="12.75">
      <c r="A2" s="253"/>
      <c r="B2" s="256" t="s">
        <v>11</v>
      </c>
      <c r="C2" s="256"/>
      <c r="D2" s="23"/>
      <c r="E2" s="258" t="s">
        <v>10</v>
      </c>
      <c r="F2" s="258"/>
      <c r="G2" s="258"/>
      <c r="H2" s="258"/>
      <c r="I2" s="258"/>
    </row>
    <row r="3" spans="1:9" ht="12.75">
      <c r="A3" s="254"/>
      <c r="B3" s="257"/>
      <c r="C3" s="257"/>
      <c r="D3" s="22"/>
      <c r="E3" s="258" t="s">
        <v>9</v>
      </c>
      <c r="F3" s="258"/>
      <c r="G3" s="22"/>
      <c r="H3" s="258" t="s">
        <v>8</v>
      </c>
      <c r="I3" s="258"/>
    </row>
    <row r="4" spans="1:9" ht="12.75">
      <c r="A4" s="255"/>
      <c r="B4" s="21">
        <v>2008</v>
      </c>
      <c r="C4" s="21">
        <v>2009</v>
      </c>
      <c r="D4" s="21"/>
      <c r="E4" s="21">
        <v>2008</v>
      </c>
      <c r="F4" s="21">
        <v>2009</v>
      </c>
      <c r="G4" s="6"/>
      <c r="H4" s="21">
        <v>2008</v>
      </c>
      <c r="I4" s="21">
        <v>2009</v>
      </c>
    </row>
    <row r="5" spans="1:9" ht="12.75">
      <c r="A5" s="20" t="s">
        <v>7</v>
      </c>
      <c r="B5" s="19">
        <v>47788</v>
      </c>
      <c r="C5" s="19">
        <v>42629</v>
      </c>
      <c r="D5" s="18"/>
      <c r="E5" s="18">
        <v>5.67</v>
      </c>
      <c r="F5" s="18">
        <v>5.7</v>
      </c>
      <c r="G5" s="18"/>
      <c r="H5" s="18">
        <v>2.93</v>
      </c>
      <c r="I5" s="1">
        <v>2.67</v>
      </c>
    </row>
    <row r="6" spans="1:9" s="14" customFormat="1" ht="12.75" customHeight="1">
      <c r="A6" s="17" t="s">
        <v>6</v>
      </c>
      <c r="B6" s="16">
        <v>12149</v>
      </c>
      <c r="C6" s="16">
        <v>7615</v>
      </c>
      <c r="D6" s="15"/>
      <c r="E6" s="15">
        <v>4.82</v>
      </c>
      <c r="F6" s="15">
        <v>5</v>
      </c>
      <c r="G6" s="15"/>
      <c r="H6" s="15">
        <v>0.74</v>
      </c>
      <c r="I6" s="14">
        <v>0.48</v>
      </c>
    </row>
    <row r="7" spans="1:9" ht="12.75">
      <c r="A7" s="13" t="s">
        <v>5</v>
      </c>
      <c r="B7" s="11">
        <v>524</v>
      </c>
      <c r="C7" s="11">
        <v>442</v>
      </c>
      <c r="D7" s="10"/>
      <c r="E7" s="10">
        <v>3.26</v>
      </c>
      <c r="F7" s="10">
        <v>3.33</v>
      </c>
      <c r="G7" s="10"/>
      <c r="H7" s="180">
        <v>0.03</v>
      </c>
      <c r="I7" s="1">
        <v>0.02</v>
      </c>
    </row>
    <row r="8" spans="1:9" ht="12.75">
      <c r="A8" s="13" t="s">
        <v>4</v>
      </c>
      <c r="B8" s="11">
        <v>344</v>
      </c>
      <c r="C8" s="11">
        <v>258</v>
      </c>
      <c r="D8" s="10"/>
      <c r="E8" s="10">
        <v>3.74</v>
      </c>
      <c r="F8" s="10">
        <v>3.85</v>
      </c>
      <c r="G8" s="10"/>
      <c r="H8" s="180">
        <v>0.03</v>
      </c>
      <c r="I8" s="1">
        <v>0.02</v>
      </c>
    </row>
    <row r="9" spans="1:9" ht="12.75">
      <c r="A9" s="12" t="s">
        <v>3</v>
      </c>
      <c r="B9" s="11">
        <v>30378</v>
      </c>
      <c r="C9" s="11">
        <v>24041</v>
      </c>
      <c r="D9" s="10"/>
      <c r="E9" s="10">
        <v>4.8</v>
      </c>
      <c r="F9" s="10">
        <v>4.85</v>
      </c>
      <c r="G9" s="10"/>
      <c r="H9" s="10">
        <v>1.86</v>
      </c>
      <c r="I9" s="1">
        <v>1.5</v>
      </c>
    </row>
    <row r="10" spans="1:9" ht="12.75">
      <c r="A10" s="9" t="s">
        <v>2</v>
      </c>
      <c r="B10" s="8">
        <v>4172</v>
      </c>
      <c r="C10" s="8">
        <v>2457</v>
      </c>
      <c r="D10" s="7"/>
      <c r="E10" s="7">
        <v>5.14</v>
      </c>
      <c r="F10" s="7">
        <v>5.38</v>
      </c>
      <c r="G10" s="7"/>
      <c r="H10" s="7">
        <v>0.255</v>
      </c>
      <c r="I10" s="6">
        <v>0.2</v>
      </c>
    </row>
    <row r="11" spans="1:8" s="4" customFormat="1" ht="12.75" customHeight="1">
      <c r="A11" s="251" t="s">
        <v>1</v>
      </c>
      <c r="B11" s="251"/>
      <c r="C11" s="251"/>
      <c r="D11" s="251"/>
      <c r="E11" s="251"/>
      <c r="F11" s="251"/>
      <c r="G11" s="251"/>
      <c r="H11" s="251"/>
    </row>
    <row r="12" ht="12.75">
      <c r="A12" s="3" t="s">
        <v>0</v>
      </c>
    </row>
    <row r="15" spans="9:15" ht="15">
      <c r="I15"/>
      <c r="J15"/>
      <c r="K15"/>
      <c r="L15"/>
      <c r="M15"/>
      <c r="N15"/>
      <c r="O15"/>
    </row>
    <row r="16" spans="9:15" ht="15">
      <c r="I16"/>
      <c r="J16"/>
      <c r="K16"/>
      <c r="L16"/>
      <c r="M16"/>
      <c r="N16"/>
      <c r="O16"/>
    </row>
    <row r="17" spans="5:15" ht="15">
      <c r="E17" s="84"/>
      <c r="F17" s="84"/>
      <c r="I17"/>
      <c r="J17"/>
      <c r="K17"/>
      <c r="L17"/>
      <c r="M17"/>
      <c r="N17"/>
      <c r="O17"/>
    </row>
    <row r="18" spans="5:15" ht="15">
      <c r="E18" s="18"/>
      <c r="F18" s="22"/>
      <c r="I18"/>
      <c r="J18"/>
      <c r="K18"/>
      <c r="L18"/>
      <c r="M18"/>
      <c r="N18"/>
      <c r="O18"/>
    </row>
    <row r="19" spans="5:15" ht="15">
      <c r="E19" s="181"/>
      <c r="F19" s="84"/>
      <c r="I19"/>
      <c r="J19"/>
      <c r="K19"/>
      <c r="L19"/>
      <c r="M19"/>
      <c r="N19"/>
      <c r="O19"/>
    </row>
    <row r="20" spans="5:15" ht="15">
      <c r="E20" s="18"/>
      <c r="F20" s="22"/>
      <c r="I20"/>
      <c r="J20"/>
      <c r="K20"/>
      <c r="L20"/>
      <c r="M20"/>
      <c r="N20"/>
      <c r="O20"/>
    </row>
    <row r="21" spans="5:15" ht="15">
      <c r="E21" s="18"/>
      <c r="F21" s="22"/>
      <c r="I21"/>
      <c r="J21"/>
      <c r="K21"/>
      <c r="L21"/>
      <c r="M21"/>
      <c r="N21"/>
      <c r="O21"/>
    </row>
    <row r="22" spans="5:15" ht="15">
      <c r="E22" s="18"/>
      <c r="F22" s="22"/>
      <c r="I22"/>
      <c r="J22"/>
      <c r="K22"/>
      <c r="L22"/>
      <c r="M22"/>
      <c r="N22"/>
      <c r="O22"/>
    </row>
    <row r="23" spans="5:15" ht="15">
      <c r="E23" s="18"/>
      <c r="F23" s="22"/>
      <c r="I23"/>
      <c r="J23"/>
      <c r="K23"/>
      <c r="L23"/>
      <c r="M23"/>
      <c r="N23"/>
      <c r="O23"/>
    </row>
    <row r="24" spans="9:15" ht="15">
      <c r="I24"/>
      <c r="J24"/>
      <c r="K24"/>
      <c r="L24"/>
      <c r="M24"/>
      <c r="N24"/>
      <c r="O24"/>
    </row>
    <row r="25" spans="9:15" ht="15">
      <c r="I25"/>
      <c r="J25"/>
      <c r="K25"/>
      <c r="L25"/>
      <c r="M25"/>
      <c r="N25"/>
      <c r="O25"/>
    </row>
    <row r="26" spans="9:15" ht="15">
      <c r="I26"/>
      <c r="J26"/>
      <c r="K26"/>
      <c r="L26"/>
      <c r="M26"/>
      <c r="N26"/>
      <c r="O26"/>
    </row>
  </sheetData>
  <sheetProtection/>
  <mergeCells count="7">
    <mergeCell ref="A11:H11"/>
    <mergeCell ref="A1:I1"/>
    <mergeCell ref="A2:A4"/>
    <mergeCell ref="B2:C3"/>
    <mergeCell ref="E2:I2"/>
    <mergeCell ref="E3:F3"/>
    <mergeCell ref="H3:I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5"/>
  <dimension ref="A1:J36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28125" style="1" customWidth="1"/>
    <col min="2" max="5" width="14.00390625" style="1" customWidth="1"/>
    <col min="6" max="6" width="0.5625" style="1" customWidth="1"/>
    <col min="7" max="7" width="14.00390625" style="1" customWidth="1"/>
    <col min="8" max="16384" width="9.140625" style="1" customWidth="1"/>
  </cols>
  <sheetData>
    <row r="1" spans="1:7" s="36" customFormat="1" ht="25.5" customHeight="1">
      <c r="A1" s="289" t="s">
        <v>394</v>
      </c>
      <c r="B1" s="289"/>
      <c r="C1" s="289"/>
      <c r="D1" s="289"/>
      <c r="E1" s="289"/>
      <c r="F1" s="289"/>
      <c r="G1" s="289"/>
    </row>
    <row r="2" spans="1:7" ht="12.75">
      <c r="A2" s="264"/>
      <c r="B2" s="291" t="s">
        <v>182</v>
      </c>
      <c r="C2" s="291"/>
      <c r="D2" s="291"/>
      <c r="E2" s="291"/>
      <c r="F2" s="24"/>
      <c r="G2" s="292" t="s">
        <v>181</v>
      </c>
    </row>
    <row r="3" spans="1:7" ht="12.75">
      <c r="A3" s="290"/>
      <c r="B3" s="173" t="s">
        <v>180</v>
      </c>
      <c r="C3" s="173" t="s">
        <v>179</v>
      </c>
      <c r="D3" s="173" t="s">
        <v>178</v>
      </c>
      <c r="E3" s="173" t="s">
        <v>177</v>
      </c>
      <c r="F3" s="173"/>
      <c r="G3" s="293"/>
    </row>
    <row r="4" spans="1:7" ht="15.75" customHeight="1">
      <c r="A4" s="268" t="s">
        <v>167</v>
      </c>
      <c r="B4" s="268"/>
      <c r="C4" s="268"/>
      <c r="D4" s="268"/>
      <c r="E4" s="268"/>
      <c r="F4" s="268"/>
      <c r="G4" s="268"/>
    </row>
    <row r="5" spans="1:7" ht="15.75" customHeight="1">
      <c r="A5" s="268">
        <v>2008</v>
      </c>
      <c r="B5" s="268"/>
      <c r="C5" s="268"/>
      <c r="D5" s="268"/>
      <c r="E5" s="268"/>
      <c r="F5" s="268"/>
      <c r="G5" s="268"/>
    </row>
    <row r="6" spans="1:7" ht="12.75">
      <c r="A6" s="12" t="s">
        <v>148</v>
      </c>
      <c r="B6" s="172">
        <v>119</v>
      </c>
      <c r="C6" s="172">
        <v>86</v>
      </c>
      <c r="D6" s="172">
        <v>40</v>
      </c>
      <c r="E6" s="172">
        <v>99</v>
      </c>
      <c r="F6" s="172"/>
      <c r="G6" s="172">
        <v>143</v>
      </c>
    </row>
    <row r="7" spans="1:7" ht="12.75">
      <c r="A7" s="12" t="s">
        <v>147</v>
      </c>
      <c r="B7" s="172">
        <v>83</v>
      </c>
      <c r="C7" s="172">
        <v>36</v>
      </c>
      <c r="D7" s="172">
        <v>28</v>
      </c>
      <c r="E7" s="172">
        <v>46</v>
      </c>
      <c r="F7" s="172"/>
      <c r="G7" s="172">
        <v>88</v>
      </c>
    </row>
    <row r="8" spans="1:7" s="78" customFormat="1" ht="12.75">
      <c r="A8" s="169" t="s">
        <v>20</v>
      </c>
      <c r="B8" s="171">
        <v>202</v>
      </c>
      <c r="C8" s="171">
        <v>122</v>
      </c>
      <c r="D8" s="171">
        <v>68</v>
      </c>
      <c r="E8" s="171">
        <v>145</v>
      </c>
      <c r="F8" s="171"/>
      <c r="G8" s="171">
        <v>231</v>
      </c>
    </row>
    <row r="9" spans="1:7" ht="15.75" customHeight="1">
      <c r="A9" s="268">
        <v>2009</v>
      </c>
      <c r="B9" s="268"/>
      <c r="C9" s="268"/>
      <c r="D9" s="268"/>
      <c r="E9" s="268"/>
      <c r="F9" s="268"/>
      <c r="G9" s="268"/>
    </row>
    <row r="10" spans="1:7" ht="12.75" customHeight="1">
      <c r="A10" s="12" t="s">
        <v>148</v>
      </c>
      <c r="B10" s="172">
        <v>120</v>
      </c>
      <c r="C10" s="172">
        <v>89</v>
      </c>
      <c r="D10" s="172">
        <v>40</v>
      </c>
      <c r="E10" s="172">
        <v>99</v>
      </c>
      <c r="F10" s="172"/>
      <c r="G10" s="172">
        <v>145</v>
      </c>
    </row>
    <row r="11" spans="1:7" ht="12.75">
      <c r="A11" s="12" t="s">
        <v>147</v>
      </c>
      <c r="B11" s="172">
        <v>74</v>
      </c>
      <c r="C11" s="172">
        <v>36</v>
      </c>
      <c r="D11" s="172">
        <v>26</v>
      </c>
      <c r="E11" s="172">
        <v>42</v>
      </c>
      <c r="F11" s="172"/>
      <c r="G11" s="172">
        <v>79</v>
      </c>
    </row>
    <row r="12" spans="1:7" s="78" customFormat="1" ht="12.75">
      <c r="A12" s="169" t="s">
        <v>20</v>
      </c>
      <c r="B12" s="171">
        <v>194</v>
      </c>
      <c r="C12" s="171">
        <v>125</v>
      </c>
      <c r="D12" s="171">
        <v>66</v>
      </c>
      <c r="E12" s="171">
        <v>141</v>
      </c>
      <c r="F12" s="171"/>
      <c r="G12" s="171">
        <v>224</v>
      </c>
    </row>
    <row r="13" spans="1:7" s="78" customFormat="1" ht="12.75">
      <c r="A13" s="268">
        <v>2010</v>
      </c>
      <c r="B13" s="268"/>
      <c r="C13" s="268"/>
      <c r="D13" s="268"/>
      <c r="E13" s="268"/>
      <c r="F13" s="268"/>
      <c r="G13" s="268"/>
    </row>
    <row r="14" spans="1:7" s="78" customFormat="1" ht="12.75">
      <c r="A14" s="12" t="s">
        <v>148</v>
      </c>
      <c r="B14" s="204">
        <v>124</v>
      </c>
      <c r="C14" s="204">
        <v>91</v>
      </c>
      <c r="D14" s="204">
        <v>42</v>
      </c>
      <c r="E14" s="204">
        <v>100</v>
      </c>
      <c r="G14" s="204">
        <v>149</v>
      </c>
    </row>
    <row r="15" spans="1:7" s="78" customFormat="1" ht="12.75">
      <c r="A15" s="12" t="s">
        <v>147</v>
      </c>
      <c r="B15" s="205">
        <v>74</v>
      </c>
      <c r="C15" s="205">
        <v>36</v>
      </c>
      <c r="D15" s="205">
        <v>26</v>
      </c>
      <c r="E15" s="205">
        <v>43</v>
      </c>
      <c r="G15" s="205">
        <v>79</v>
      </c>
    </row>
    <row r="16" spans="1:7" s="78" customFormat="1" ht="12.75">
      <c r="A16" s="169" t="s">
        <v>20</v>
      </c>
      <c r="B16" s="204">
        <v>198</v>
      </c>
      <c r="C16" s="204">
        <v>127</v>
      </c>
      <c r="D16" s="204">
        <v>68</v>
      </c>
      <c r="E16" s="204">
        <v>143</v>
      </c>
      <c r="G16" s="204">
        <v>228</v>
      </c>
    </row>
    <row r="17" spans="1:7" ht="15.75" customHeight="1">
      <c r="A17" s="268" t="s">
        <v>166</v>
      </c>
      <c r="B17" s="268"/>
      <c r="C17" s="268"/>
      <c r="D17" s="268"/>
      <c r="E17" s="268"/>
      <c r="F17" s="268"/>
      <c r="G17" s="268"/>
    </row>
    <row r="18" spans="1:7" ht="15.75" customHeight="1">
      <c r="A18" s="268">
        <v>2008</v>
      </c>
      <c r="B18" s="268"/>
      <c r="C18" s="268"/>
      <c r="D18" s="268"/>
      <c r="E18" s="268"/>
      <c r="F18" s="268"/>
      <c r="G18" s="268"/>
    </row>
    <row r="19" spans="1:7" ht="12.75">
      <c r="A19" s="12" t="s">
        <v>148</v>
      </c>
      <c r="B19" s="170">
        <v>83.21678321678321</v>
      </c>
      <c r="C19" s="170">
        <v>60.13986013986013</v>
      </c>
      <c r="D19" s="170">
        <v>27.972027972027973</v>
      </c>
      <c r="E19" s="170">
        <v>69.23076923076923</v>
      </c>
      <c r="F19" s="170"/>
      <c r="G19" s="170">
        <v>100</v>
      </c>
    </row>
    <row r="20" spans="1:7" ht="12.75">
      <c r="A20" s="12" t="s">
        <v>147</v>
      </c>
      <c r="B20" s="170">
        <v>94.31818181818183</v>
      </c>
      <c r="C20" s="170">
        <v>40.909090909090914</v>
      </c>
      <c r="D20" s="170">
        <v>31.818181818181817</v>
      </c>
      <c r="E20" s="170">
        <v>52.27272727272727</v>
      </c>
      <c r="F20" s="170"/>
      <c r="G20" s="170">
        <v>100</v>
      </c>
    </row>
    <row r="21" spans="1:7" s="78" customFormat="1" ht="12.75">
      <c r="A21" s="169" t="s">
        <v>20</v>
      </c>
      <c r="B21" s="168">
        <v>87.44588744588745</v>
      </c>
      <c r="C21" s="168">
        <v>52.81385281385281</v>
      </c>
      <c r="D21" s="168">
        <v>29.43722943722944</v>
      </c>
      <c r="E21" s="168">
        <v>62.77056277056276</v>
      </c>
      <c r="F21" s="168"/>
      <c r="G21" s="168">
        <v>100</v>
      </c>
    </row>
    <row r="22" spans="1:7" ht="12.75">
      <c r="A22" s="12" t="s">
        <v>176</v>
      </c>
      <c r="B22" s="160">
        <v>84.26630434782608</v>
      </c>
      <c r="C22" s="160">
        <v>76.22282608695652</v>
      </c>
      <c r="D22" s="160">
        <v>13.61413043478261</v>
      </c>
      <c r="E22" s="160">
        <v>56.875</v>
      </c>
      <c r="F22" s="160"/>
      <c r="G22" s="160">
        <v>100</v>
      </c>
    </row>
    <row r="23" spans="1:7" ht="12.75">
      <c r="A23" s="22" t="s">
        <v>86</v>
      </c>
      <c r="B23" s="163">
        <v>82.97619047619048</v>
      </c>
      <c r="C23" s="163">
        <v>48.311688311688314</v>
      </c>
      <c r="D23" s="163">
        <v>17.87878787878788</v>
      </c>
      <c r="E23" s="163">
        <v>56.02813852813853</v>
      </c>
      <c r="F23" s="163"/>
      <c r="G23" s="163">
        <v>100</v>
      </c>
    </row>
    <row r="24" spans="1:10" s="38" customFormat="1" ht="12.75" customHeight="1">
      <c r="A24" s="268">
        <v>2009</v>
      </c>
      <c r="B24" s="268"/>
      <c r="C24" s="268">
        <v>2009</v>
      </c>
      <c r="D24" s="268"/>
      <c r="E24" s="268"/>
      <c r="F24" s="268"/>
      <c r="G24" s="268"/>
      <c r="H24" s="14"/>
      <c r="I24" s="39"/>
      <c r="J24" s="39"/>
    </row>
    <row r="25" spans="1:7" ht="12.75">
      <c r="A25" s="22" t="s">
        <v>148</v>
      </c>
      <c r="B25" s="160">
        <v>82.75862068965517</v>
      </c>
      <c r="C25" s="160">
        <v>61.37931034482759</v>
      </c>
      <c r="D25" s="160">
        <v>27.586206896551722</v>
      </c>
      <c r="E25" s="160">
        <v>68.27586206896552</v>
      </c>
      <c r="F25" s="163"/>
      <c r="G25" s="160">
        <v>100</v>
      </c>
    </row>
    <row r="26" spans="1:7" ht="12.75">
      <c r="A26" s="22" t="s">
        <v>147</v>
      </c>
      <c r="B26" s="160">
        <v>93.67088607594937</v>
      </c>
      <c r="C26" s="160">
        <v>45.56962025316456</v>
      </c>
      <c r="D26" s="160">
        <v>32.91139240506329</v>
      </c>
      <c r="E26" s="160">
        <v>53.16455696202531</v>
      </c>
      <c r="F26" s="163"/>
      <c r="G26" s="160">
        <v>100</v>
      </c>
    </row>
    <row r="27" spans="1:7" ht="12.75">
      <c r="A27" s="42" t="s">
        <v>20</v>
      </c>
      <c r="B27" s="160">
        <v>86.60714285714286</v>
      </c>
      <c r="C27" s="160">
        <v>55.80357142857143</v>
      </c>
      <c r="D27" s="160">
        <v>29.464285714285715</v>
      </c>
      <c r="E27" s="160">
        <v>62.94642857142857</v>
      </c>
      <c r="F27" s="163"/>
      <c r="G27" s="160">
        <v>100</v>
      </c>
    </row>
    <row r="28" spans="1:7" ht="12.75">
      <c r="A28" s="22" t="s">
        <v>176</v>
      </c>
      <c r="B28" s="160">
        <v>84.1107124551512</v>
      </c>
      <c r="C28" s="160">
        <v>76.67862634546387</v>
      </c>
      <c r="D28" s="160">
        <v>14.377242439774474</v>
      </c>
      <c r="E28" s="160">
        <v>55.586878523833924</v>
      </c>
      <c r="F28" s="163"/>
      <c r="G28" s="163">
        <v>100</v>
      </c>
    </row>
    <row r="29" spans="1:7" ht="12.75">
      <c r="A29" s="22" t="s">
        <v>86</v>
      </c>
      <c r="B29" s="163">
        <v>82.44912981755087</v>
      </c>
      <c r="C29" s="163">
        <v>49.0824964509175</v>
      </c>
      <c r="D29" s="163">
        <v>17.87685998212314</v>
      </c>
      <c r="E29" s="163">
        <v>55.64435564435565</v>
      </c>
      <c r="F29" s="163"/>
      <c r="G29" s="163">
        <v>100</v>
      </c>
    </row>
    <row r="30" spans="1:8" ht="12.75">
      <c r="A30" s="268">
        <v>2010</v>
      </c>
      <c r="B30" s="268"/>
      <c r="C30" s="268">
        <v>2009</v>
      </c>
      <c r="D30" s="268"/>
      <c r="E30" s="268"/>
      <c r="F30" s="268"/>
      <c r="G30" s="268"/>
      <c r="H30" s="167"/>
    </row>
    <row r="31" spans="1:8" ht="12.75">
      <c r="A31" s="22" t="s">
        <v>148</v>
      </c>
      <c r="B31" s="160">
        <v>83.22147651006712</v>
      </c>
      <c r="C31" s="160">
        <v>61.07382550335571</v>
      </c>
      <c r="D31" s="160">
        <v>28.187919463087248</v>
      </c>
      <c r="E31" s="160">
        <v>67.11409395973155</v>
      </c>
      <c r="F31" s="163"/>
      <c r="G31" s="160">
        <v>100</v>
      </c>
      <c r="H31" s="167"/>
    </row>
    <row r="32" spans="1:7" ht="12.75">
      <c r="A32" s="22" t="s">
        <v>147</v>
      </c>
      <c r="B32" s="160">
        <v>93.67088607594937</v>
      </c>
      <c r="C32" s="160">
        <v>45.56962025316456</v>
      </c>
      <c r="D32" s="160">
        <v>32.91139240506329</v>
      </c>
      <c r="E32" s="160">
        <v>54.43037974683544</v>
      </c>
      <c r="F32" s="163"/>
      <c r="G32" s="160">
        <v>100</v>
      </c>
    </row>
    <row r="33" spans="1:7" ht="12.75">
      <c r="A33" s="42" t="s">
        <v>20</v>
      </c>
      <c r="B33" s="160">
        <v>86.8421052631579</v>
      </c>
      <c r="C33" s="160">
        <v>55.70175438596491</v>
      </c>
      <c r="D33" s="160">
        <v>29.82456140350877</v>
      </c>
      <c r="E33" s="160">
        <v>62.71929824561403</v>
      </c>
      <c r="F33" s="163"/>
      <c r="G33" s="160">
        <v>100</v>
      </c>
    </row>
    <row r="34" spans="1:7" ht="12.75">
      <c r="A34" s="22" t="s">
        <v>176</v>
      </c>
      <c r="B34" s="160">
        <v>84.45847498785818</v>
      </c>
      <c r="C34" s="160">
        <v>76.76056338028168</v>
      </c>
      <c r="D34" s="160">
        <v>16.075764934434194</v>
      </c>
      <c r="E34" s="160">
        <v>57.4307916464303</v>
      </c>
      <c r="F34" s="163"/>
      <c r="G34" s="163">
        <v>100</v>
      </c>
    </row>
    <row r="35" spans="1:7" ht="12.75">
      <c r="A35" s="6" t="s">
        <v>86</v>
      </c>
      <c r="B35" s="159">
        <v>82.63155259600461</v>
      </c>
      <c r="C35" s="159">
        <v>49.63700996345066</v>
      </c>
      <c r="D35" s="159">
        <v>19.205928002803784</v>
      </c>
      <c r="E35" s="159">
        <v>57.18219596455214</v>
      </c>
      <c r="F35" s="159"/>
      <c r="G35" s="159">
        <v>100</v>
      </c>
    </row>
    <row r="36" spans="1:4" ht="12.75">
      <c r="A36" s="5" t="s">
        <v>1</v>
      </c>
      <c r="B36" s="14"/>
      <c r="C36" s="14"/>
      <c r="D36" s="14"/>
    </row>
  </sheetData>
  <sheetProtection/>
  <mergeCells count="12">
    <mergeCell ref="A9:G9"/>
    <mergeCell ref="A13:G13"/>
    <mergeCell ref="A17:G17"/>
    <mergeCell ref="A18:G18"/>
    <mergeCell ref="A24:G24"/>
    <mergeCell ref="A30:G30"/>
    <mergeCell ref="A1:G1"/>
    <mergeCell ref="A2:A3"/>
    <mergeCell ref="B2:E2"/>
    <mergeCell ref="G2:G3"/>
    <mergeCell ref="A4:G4"/>
    <mergeCell ref="A5:G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6"/>
  <dimension ref="A1:M35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1.140625" style="1" customWidth="1"/>
    <col min="2" max="3" width="7.8515625" style="1" customWidth="1"/>
    <col min="4" max="4" width="0.5625" style="1" customWidth="1"/>
    <col min="5" max="5" width="9.421875" style="1" customWidth="1"/>
    <col min="6" max="6" width="12.421875" style="1" customWidth="1"/>
    <col min="7" max="7" width="9.7109375" style="1" customWidth="1"/>
    <col min="8" max="8" width="9.28125" style="1" customWidth="1"/>
    <col min="9" max="9" width="9.57421875" style="1" customWidth="1"/>
    <col min="10" max="10" width="9.28125" style="1" bestFit="1" customWidth="1"/>
    <col min="11" max="16384" width="9.140625" style="1" customWidth="1"/>
  </cols>
  <sheetData>
    <row r="1" spans="1:10" s="179" customFormat="1" ht="12.75" customHeight="1">
      <c r="A1" s="299" t="s">
        <v>193</v>
      </c>
      <c r="B1" s="299"/>
      <c r="C1" s="299"/>
      <c r="D1" s="299"/>
      <c r="E1" s="299"/>
      <c r="F1" s="299"/>
      <c r="G1" s="299"/>
      <c r="H1" s="299"/>
      <c r="I1" s="299"/>
      <c r="J1" s="299"/>
    </row>
    <row r="2" spans="1:10" s="36" customFormat="1" ht="12.75" customHeight="1">
      <c r="A2" s="300" t="s">
        <v>192</v>
      </c>
      <c r="B2" s="301"/>
      <c r="C2" s="301"/>
      <c r="D2" s="300"/>
      <c r="E2" s="301"/>
      <c r="F2" s="301"/>
      <c r="G2" s="301"/>
      <c r="H2" s="301"/>
      <c r="I2" s="301"/>
      <c r="J2" s="300"/>
    </row>
    <row r="3" spans="1:10" ht="12.75" customHeight="1">
      <c r="A3" s="178"/>
      <c r="B3" s="286" t="s">
        <v>191</v>
      </c>
      <c r="C3" s="286"/>
      <c r="D3" s="178"/>
      <c r="E3" s="263" t="s">
        <v>190</v>
      </c>
      <c r="F3" s="263"/>
      <c r="G3" s="263"/>
      <c r="H3" s="263"/>
      <c r="I3" s="263"/>
      <c r="J3" s="178"/>
    </row>
    <row r="4" spans="1:10" ht="12.75">
      <c r="A4" s="302"/>
      <c r="B4" s="303" t="s">
        <v>189</v>
      </c>
      <c r="C4" s="287" t="s">
        <v>188</v>
      </c>
      <c r="D4" s="177"/>
      <c r="E4" s="305" t="s">
        <v>187</v>
      </c>
      <c r="F4" s="305"/>
      <c r="G4" s="305"/>
      <c r="H4" s="305"/>
      <c r="I4" s="294" t="s">
        <v>186</v>
      </c>
      <c r="J4" s="296" t="s">
        <v>138</v>
      </c>
    </row>
    <row r="5" spans="1:10" s="147" customFormat="1" ht="29.25" customHeight="1">
      <c r="A5" s="297"/>
      <c r="B5" s="304"/>
      <c r="C5" s="295"/>
      <c r="E5" s="176" t="s">
        <v>185</v>
      </c>
      <c r="F5" s="176" t="s">
        <v>184</v>
      </c>
      <c r="G5" s="176" t="s">
        <v>183</v>
      </c>
      <c r="H5" s="176" t="s">
        <v>138</v>
      </c>
      <c r="I5" s="295"/>
      <c r="J5" s="297"/>
    </row>
    <row r="6" spans="1:10" ht="15.75" customHeight="1">
      <c r="A6" s="298" t="s">
        <v>167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2.75">
      <c r="A7" s="2">
        <v>2008</v>
      </c>
      <c r="B7" s="130">
        <v>4118</v>
      </c>
      <c r="C7" s="130">
        <v>4784</v>
      </c>
      <c r="D7" s="130"/>
      <c r="E7" s="209" t="s">
        <v>82</v>
      </c>
      <c r="F7" s="209" t="s">
        <v>82</v>
      </c>
      <c r="G7" s="130">
        <v>6924</v>
      </c>
      <c r="H7" s="130">
        <v>6924</v>
      </c>
      <c r="I7" s="130">
        <v>229393</v>
      </c>
      <c r="J7" s="130">
        <v>236317</v>
      </c>
    </row>
    <row r="8" spans="1:10" ht="12.75">
      <c r="A8" s="2">
        <v>2009</v>
      </c>
      <c r="B8" s="130">
        <v>4008</v>
      </c>
      <c r="C8" s="130">
        <v>3892</v>
      </c>
      <c r="D8" s="130"/>
      <c r="E8" s="209" t="s">
        <v>82</v>
      </c>
      <c r="F8" s="209" t="s">
        <v>82</v>
      </c>
      <c r="G8" s="130">
        <v>6905</v>
      </c>
      <c r="H8" s="130">
        <v>6905</v>
      </c>
      <c r="I8" s="130">
        <v>180294</v>
      </c>
      <c r="J8" s="130">
        <v>187199</v>
      </c>
    </row>
    <row r="9" spans="1:10" ht="12.75" customHeight="1">
      <c r="A9" s="72">
        <v>2010</v>
      </c>
      <c r="B9" s="206" t="s">
        <v>212</v>
      </c>
      <c r="C9" s="206" t="s">
        <v>212</v>
      </c>
      <c r="D9" s="206"/>
      <c r="E9" s="210" t="s">
        <v>82</v>
      </c>
      <c r="F9" s="211" t="s">
        <v>82</v>
      </c>
      <c r="G9" s="206">
        <v>5601</v>
      </c>
      <c r="H9" s="206">
        <v>5601</v>
      </c>
      <c r="I9" s="206">
        <v>138611</v>
      </c>
      <c r="J9" s="206">
        <v>144212</v>
      </c>
    </row>
    <row r="10" spans="1:10" ht="15.75" customHeight="1">
      <c r="A10" s="254" t="s">
        <v>166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12.75">
      <c r="A11" s="268">
        <v>2008</v>
      </c>
      <c r="B11" s="268"/>
      <c r="C11" s="268"/>
      <c r="D11" s="268"/>
      <c r="E11" s="268"/>
      <c r="F11" s="268"/>
      <c r="G11" s="268"/>
      <c r="H11" s="268"/>
      <c r="I11" s="268"/>
      <c r="J11" s="268"/>
    </row>
    <row r="12" spans="1:10" ht="12.75">
      <c r="A12" s="1" t="s">
        <v>20</v>
      </c>
      <c r="B12" s="33" t="s">
        <v>82</v>
      </c>
      <c r="C12" s="33" t="s">
        <v>82</v>
      </c>
      <c r="E12" s="119">
        <v>0</v>
      </c>
      <c r="F12" s="122">
        <v>0</v>
      </c>
      <c r="G12" s="119">
        <v>2.9299627195673605</v>
      </c>
      <c r="H12" s="119">
        <v>2.9299627195673605</v>
      </c>
      <c r="I12" s="119">
        <v>97.07003728043264</v>
      </c>
      <c r="J12" s="119">
        <v>100</v>
      </c>
    </row>
    <row r="13" spans="1:10" ht="12.75">
      <c r="A13" s="1" t="s">
        <v>176</v>
      </c>
      <c r="B13" s="33" t="s">
        <v>82</v>
      </c>
      <c r="C13" s="33" t="s">
        <v>82</v>
      </c>
      <c r="E13" s="119">
        <v>7.794898522311532</v>
      </c>
      <c r="F13" s="119">
        <v>2.633764838718597</v>
      </c>
      <c r="G13" s="119">
        <v>16.200333543297184</v>
      </c>
      <c r="H13" s="119">
        <v>26.628996904327312</v>
      </c>
      <c r="I13" s="119">
        <v>73.37100309567268</v>
      </c>
      <c r="J13" s="119">
        <v>100</v>
      </c>
    </row>
    <row r="14" spans="1:10" ht="15.75" customHeight="1">
      <c r="A14" s="1" t="s">
        <v>86</v>
      </c>
      <c r="B14" s="175" t="s">
        <v>82</v>
      </c>
      <c r="C14" s="175" t="s">
        <v>82</v>
      </c>
      <c r="E14" s="119">
        <v>15.002940456703637</v>
      </c>
      <c r="F14" s="119">
        <v>7.424038778722239</v>
      </c>
      <c r="G14" s="119">
        <v>12.114058567528566</v>
      </c>
      <c r="H14" s="119">
        <v>34.54103780295444</v>
      </c>
      <c r="I14" s="119">
        <v>65.45896219704555</v>
      </c>
      <c r="J14" s="119">
        <v>100</v>
      </c>
    </row>
    <row r="15" spans="1:10" ht="12.75">
      <c r="A15" s="268">
        <v>2009</v>
      </c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12.75">
      <c r="A16" s="1" t="s">
        <v>20</v>
      </c>
      <c r="B16" s="33" t="s">
        <v>82</v>
      </c>
      <c r="C16" s="33" t="s">
        <v>82</v>
      </c>
      <c r="E16" s="122" t="s">
        <v>82</v>
      </c>
      <c r="F16" s="122" t="s">
        <v>82</v>
      </c>
      <c r="G16" s="119">
        <v>3.6885880800645303</v>
      </c>
      <c r="H16" s="119">
        <v>3.6885880800645303</v>
      </c>
      <c r="I16" s="119">
        <v>96.31141191993548</v>
      </c>
      <c r="J16" s="119">
        <v>100</v>
      </c>
    </row>
    <row r="17" spans="1:10" ht="12.75">
      <c r="A17" s="1" t="s">
        <v>176</v>
      </c>
      <c r="B17" s="33" t="s">
        <v>82</v>
      </c>
      <c r="C17" s="33" t="s">
        <v>82</v>
      </c>
      <c r="E17" s="119">
        <v>16.254508990508114</v>
      </c>
      <c r="F17" s="119">
        <v>0.7961098366735806</v>
      </c>
      <c r="G17" s="119">
        <v>13.876564238519759</v>
      </c>
      <c r="H17" s="119">
        <v>30.927183065701453</v>
      </c>
      <c r="I17" s="119">
        <v>69.07281693429856</v>
      </c>
      <c r="J17" s="119">
        <v>100</v>
      </c>
    </row>
    <row r="18" spans="1:13" s="38" customFormat="1" ht="12.75" customHeight="1">
      <c r="A18" s="22" t="s">
        <v>86</v>
      </c>
      <c r="B18" s="175" t="s">
        <v>82</v>
      </c>
      <c r="C18" s="175" t="s">
        <v>82</v>
      </c>
      <c r="D18" s="22"/>
      <c r="E18" s="174">
        <v>15.543592159045744</v>
      </c>
      <c r="F18" s="174">
        <v>7.4650195476752526</v>
      </c>
      <c r="G18" s="174">
        <v>11.10255634273294</v>
      </c>
      <c r="H18" s="174">
        <v>34.11116804945394</v>
      </c>
      <c r="I18" s="174">
        <v>65.88883195054606</v>
      </c>
      <c r="J18" s="174">
        <v>100</v>
      </c>
      <c r="K18" s="39"/>
      <c r="L18" s="39"/>
      <c r="M18" s="39"/>
    </row>
    <row r="19" spans="1:10" ht="12.75">
      <c r="A19" s="268">
        <v>2010</v>
      </c>
      <c r="B19" s="268"/>
      <c r="C19" s="268"/>
      <c r="D19" s="268"/>
      <c r="E19" s="268"/>
      <c r="F19" s="268"/>
      <c r="G19" s="268"/>
      <c r="H19" s="268"/>
      <c r="I19" s="268"/>
      <c r="J19" s="268"/>
    </row>
    <row r="20" spans="1:10" ht="12.75">
      <c r="A20" s="1" t="s">
        <v>20</v>
      </c>
      <c r="B20" s="33" t="s">
        <v>82</v>
      </c>
      <c r="C20" s="33" t="s">
        <v>82</v>
      </c>
      <c r="E20" s="122" t="s">
        <v>82</v>
      </c>
      <c r="F20" s="122" t="s">
        <v>82</v>
      </c>
      <c r="G20" s="207">
        <v>3.8838654203533682</v>
      </c>
      <c r="H20" s="207">
        <v>3.8838654203533682</v>
      </c>
      <c r="I20" s="207">
        <v>96.11613457964663</v>
      </c>
      <c r="J20" s="207">
        <v>100</v>
      </c>
    </row>
    <row r="21" spans="1:10" ht="12.75">
      <c r="A21" s="1" t="s">
        <v>176</v>
      </c>
      <c r="B21" s="33" t="s">
        <v>82</v>
      </c>
      <c r="C21" s="33" t="s">
        <v>82</v>
      </c>
      <c r="E21" s="207">
        <v>19.69422315803001</v>
      </c>
      <c r="F21" s="207">
        <v>0.5476452612991994</v>
      </c>
      <c r="G21" s="207">
        <v>10.513751061124477</v>
      </c>
      <c r="H21" s="207">
        <v>30.75561948045368</v>
      </c>
      <c r="I21" s="207">
        <v>69.24438051954631</v>
      </c>
      <c r="J21" s="207">
        <v>100</v>
      </c>
    </row>
    <row r="22" spans="1:13" s="38" customFormat="1" ht="12.75" customHeight="1">
      <c r="A22" s="6" t="s">
        <v>86</v>
      </c>
      <c r="B22" s="51" t="s">
        <v>82</v>
      </c>
      <c r="C22" s="51" t="s">
        <v>82</v>
      </c>
      <c r="D22" s="6"/>
      <c r="E22" s="208">
        <v>20.012138400438463</v>
      </c>
      <c r="F22" s="208">
        <v>4.520953586476251</v>
      </c>
      <c r="G22" s="208">
        <v>9.457384888649678</v>
      </c>
      <c r="H22" s="208">
        <v>33.99047687556439</v>
      </c>
      <c r="I22" s="208">
        <v>66.0095231244356</v>
      </c>
      <c r="J22" s="208">
        <v>100</v>
      </c>
      <c r="K22" s="39"/>
      <c r="L22" s="39"/>
      <c r="M22" s="39"/>
    </row>
    <row r="23" spans="1:10" ht="12.75">
      <c r="A23" s="5" t="s">
        <v>1</v>
      </c>
      <c r="B23" s="3"/>
      <c r="C23" s="3"/>
      <c r="D23" s="3"/>
      <c r="E23" s="3"/>
      <c r="F23" s="3"/>
      <c r="G23" s="3"/>
      <c r="H23" s="3"/>
      <c r="I23" s="39"/>
      <c r="J23" s="39"/>
    </row>
    <row r="24" ht="12.75">
      <c r="A24" s="14"/>
    </row>
    <row r="26" spans="7:12" ht="12.75">
      <c r="G26" s="50"/>
      <c r="H26" s="50"/>
      <c r="I26" s="50"/>
      <c r="J26" s="50"/>
      <c r="K26" s="50"/>
      <c r="L26" s="50"/>
    </row>
    <row r="28" spans="7:12" ht="12.75">
      <c r="G28" s="50"/>
      <c r="H28" s="50"/>
      <c r="I28" s="50"/>
      <c r="J28" s="50"/>
      <c r="K28" s="50"/>
      <c r="L28" s="50"/>
    </row>
    <row r="29" spans="7:12" ht="12.75">
      <c r="G29" s="50"/>
      <c r="H29" s="50"/>
      <c r="I29" s="50"/>
      <c r="J29" s="50"/>
      <c r="K29" s="50"/>
      <c r="L29" s="50"/>
    </row>
    <row r="30" spans="7:12" ht="12.75">
      <c r="G30" s="50"/>
      <c r="H30" s="50"/>
      <c r="I30" s="50"/>
      <c r="J30" s="50"/>
      <c r="K30" s="50"/>
      <c r="L30" s="50"/>
    </row>
    <row r="31" spans="7:12" ht="12.75">
      <c r="G31" s="50"/>
      <c r="H31" s="50"/>
      <c r="J31" s="50"/>
      <c r="K31" s="50"/>
      <c r="L31" s="50"/>
    </row>
    <row r="32" spans="7:12" ht="12.75">
      <c r="G32" s="50"/>
      <c r="I32" s="50"/>
      <c r="J32" s="50"/>
      <c r="K32" s="50"/>
      <c r="L32" s="50"/>
    </row>
    <row r="33" spans="7:12" ht="12.75">
      <c r="G33" s="50"/>
      <c r="H33" s="50"/>
      <c r="I33" s="50"/>
      <c r="J33" s="50"/>
      <c r="K33" s="50"/>
      <c r="L33" s="50"/>
    </row>
    <row r="34" spans="7:12" ht="12.75">
      <c r="G34" s="50"/>
      <c r="H34" s="50"/>
      <c r="I34" s="50"/>
      <c r="J34" s="50"/>
      <c r="K34" s="50"/>
      <c r="L34" s="50"/>
    </row>
    <row r="35" spans="7:12" ht="12.75">
      <c r="G35" s="50"/>
      <c r="H35" s="50"/>
      <c r="I35" s="50"/>
      <c r="J35" s="50"/>
      <c r="K35" s="50"/>
      <c r="L35" s="50"/>
    </row>
  </sheetData>
  <sheetProtection/>
  <mergeCells count="15">
    <mergeCell ref="A1:J1"/>
    <mergeCell ref="A2:J2"/>
    <mergeCell ref="B3:C3"/>
    <mergeCell ref="E3:I3"/>
    <mergeCell ref="A4:A5"/>
    <mergeCell ref="B4:B5"/>
    <mergeCell ref="C4:C5"/>
    <mergeCell ref="E4:H4"/>
    <mergeCell ref="I4:I5"/>
    <mergeCell ref="J4:J5"/>
    <mergeCell ref="A6:J6"/>
    <mergeCell ref="A10:J10"/>
    <mergeCell ref="A15:J15"/>
    <mergeCell ref="A19:J19"/>
    <mergeCell ref="A11:J11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6" sqref="A6:B6"/>
    </sheetView>
  </sheetViews>
  <sheetFormatPr defaultColWidth="9.140625" defaultRowHeight="15"/>
  <cols>
    <col min="1" max="1" width="3.8515625" style="231" customWidth="1"/>
    <col min="2" max="2" width="22.00390625" style="231" customWidth="1"/>
    <col min="3" max="5" width="9.140625" style="231" customWidth="1"/>
    <col min="6" max="6" width="2.00390625" style="231" customWidth="1"/>
    <col min="7" max="16384" width="9.140625" style="231" customWidth="1"/>
  </cols>
  <sheetData>
    <row r="1" spans="1:9" s="36" customFormat="1" ht="25.5" customHeight="1">
      <c r="A1" s="306" t="s">
        <v>391</v>
      </c>
      <c r="B1" s="306"/>
      <c r="C1" s="306"/>
      <c r="D1" s="306"/>
      <c r="E1" s="306"/>
      <c r="F1" s="306"/>
      <c r="G1" s="306"/>
      <c r="H1" s="306"/>
      <c r="I1" s="306"/>
    </row>
    <row r="2" spans="1:9" s="229" customFormat="1" ht="15">
      <c r="A2" s="310"/>
      <c r="B2" s="310"/>
      <c r="C2" s="308">
        <v>2010</v>
      </c>
      <c r="D2" s="308"/>
      <c r="E2" s="308"/>
      <c r="F2" s="238"/>
      <c r="G2" s="308">
        <v>2000</v>
      </c>
      <c r="H2" s="308"/>
      <c r="I2" s="308"/>
    </row>
    <row r="3" spans="1:9" s="230" customFormat="1" ht="25.5">
      <c r="A3" s="311"/>
      <c r="B3" s="311"/>
      <c r="C3" s="239" t="s">
        <v>148</v>
      </c>
      <c r="D3" s="239" t="s">
        <v>147</v>
      </c>
      <c r="E3" s="239" t="s">
        <v>20</v>
      </c>
      <c r="F3" s="239"/>
      <c r="G3" s="239" t="s">
        <v>148</v>
      </c>
      <c r="H3" s="239" t="s">
        <v>147</v>
      </c>
      <c r="I3" s="239" t="s">
        <v>20</v>
      </c>
    </row>
    <row r="4" spans="1:9" ht="15">
      <c r="A4" s="309" t="s">
        <v>372</v>
      </c>
      <c r="B4" s="309"/>
      <c r="C4" s="309"/>
      <c r="D4" s="309"/>
      <c r="E4" s="309"/>
      <c r="F4" s="309"/>
      <c r="G4" s="309"/>
      <c r="H4" s="309"/>
      <c r="I4" s="309"/>
    </row>
    <row r="5" spans="1:9" ht="15">
      <c r="A5" s="312" t="s">
        <v>217</v>
      </c>
      <c r="B5" s="312"/>
      <c r="C5" s="217">
        <v>30267</v>
      </c>
      <c r="D5" s="217">
        <v>21505</v>
      </c>
      <c r="E5" s="217">
        <v>51772</v>
      </c>
      <c r="F5" s="217"/>
      <c r="G5" s="217">
        <v>50837</v>
      </c>
      <c r="H5" s="217">
        <v>25197</v>
      </c>
      <c r="I5" s="217">
        <v>76034</v>
      </c>
    </row>
    <row r="6" spans="1:9" s="232" customFormat="1" ht="15">
      <c r="A6" s="307" t="s">
        <v>360</v>
      </c>
      <c r="B6" s="307"/>
      <c r="C6" s="216">
        <v>298274.63</v>
      </c>
      <c r="D6" s="216">
        <v>214006.25</v>
      </c>
      <c r="E6" s="217">
        <v>512280.88</v>
      </c>
      <c r="F6" s="217"/>
      <c r="G6" s="216">
        <v>319871.31</v>
      </c>
      <c r="H6" s="216">
        <v>217661.48</v>
      </c>
      <c r="I6" s="217">
        <v>537532.79</v>
      </c>
    </row>
    <row r="7" spans="1:9" ht="15">
      <c r="A7" s="307" t="s">
        <v>375</v>
      </c>
      <c r="B7" s="307"/>
      <c r="C7" s="227">
        <v>402862.07</v>
      </c>
      <c r="D7" s="227">
        <v>252095.83</v>
      </c>
      <c r="E7" s="227">
        <v>654957.9</v>
      </c>
      <c r="F7" s="227"/>
      <c r="G7" s="216">
        <v>445924.17</v>
      </c>
      <c r="H7" s="216">
        <v>254461.72</v>
      </c>
      <c r="I7" s="217">
        <v>700385.89</v>
      </c>
    </row>
    <row r="8" spans="1:9" s="230" customFormat="1" ht="15">
      <c r="A8" s="307" t="s">
        <v>219</v>
      </c>
      <c r="B8" s="307"/>
      <c r="C8" s="216">
        <v>9.86</v>
      </c>
      <c r="D8" s="216">
        <v>9.96</v>
      </c>
      <c r="E8" s="216">
        <v>9.894940894692112</v>
      </c>
      <c r="F8" s="216"/>
      <c r="G8" s="216">
        <v>6.29</v>
      </c>
      <c r="H8" s="216">
        <v>8.64</v>
      </c>
      <c r="I8" s="216">
        <v>7.069637136018097</v>
      </c>
    </row>
    <row r="9" spans="1:9" ht="15">
      <c r="A9" s="307" t="s">
        <v>220</v>
      </c>
      <c r="B9" s="307"/>
      <c r="C9" s="216">
        <v>13.32</v>
      </c>
      <c r="D9" s="216">
        <v>11.73</v>
      </c>
      <c r="E9" s="216">
        <v>12.650813180869969</v>
      </c>
      <c r="F9" s="216"/>
      <c r="G9" s="216">
        <v>8.77</v>
      </c>
      <c r="H9" s="216">
        <v>10.1</v>
      </c>
      <c r="I9" s="216">
        <v>9.211482889233764</v>
      </c>
    </row>
    <row r="10" spans="1:9" ht="15">
      <c r="A10" s="309" t="s">
        <v>373</v>
      </c>
      <c r="B10" s="309"/>
      <c r="C10" s="309"/>
      <c r="D10" s="309"/>
      <c r="E10" s="309"/>
      <c r="F10" s="309"/>
      <c r="G10" s="309"/>
      <c r="H10" s="309"/>
      <c r="I10" s="309"/>
    </row>
    <row r="11" spans="1:2" ht="15">
      <c r="A11" s="307" t="s">
        <v>351</v>
      </c>
      <c r="B11" s="307"/>
    </row>
    <row r="12" spans="1:9" ht="12.75" customHeight="1">
      <c r="A12" s="228"/>
      <c r="B12" s="228" t="s">
        <v>217</v>
      </c>
      <c r="C12" s="225">
        <v>21864</v>
      </c>
      <c r="D12" s="225">
        <v>13273</v>
      </c>
      <c r="E12" s="225">
        <v>35137</v>
      </c>
      <c r="F12" s="225"/>
      <c r="G12" s="225">
        <v>36099</v>
      </c>
      <c r="H12" s="225">
        <v>15321</v>
      </c>
      <c r="I12" s="225">
        <v>51420</v>
      </c>
    </row>
    <row r="13" spans="1:9" ht="12.75" customHeight="1">
      <c r="A13" s="228"/>
      <c r="B13" s="228" t="s">
        <v>352</v>
      </c>
      <c r="C13" s="218">
        <v>176011.24</v>
      </c>
      <c r="D13" s="218">
        <v>139127.25</v>
      </c>
      <c r="E13" s="218">
        <v>315138.49</v>
      </c>
      <c r="F13" s="218"/>
      <c r="G13" s="218">
        <v>189588.03</v>
      </c>
      <c r="H13" s="218">
        <v>142636.01</v>
      </c>
      <c r="I13" s="218">
        <v>332224.04000000004</v>
      </c>
    </row>
    <row r="14" spans="1:2" ht="15">
      <c r="A14" s="307" t="s">
        <v>359</v>
      </c>
      <c r="B14" s="307"/>
    </row>
    <row r="15" spans="1:9" ht="12.75" customHeight="1">
      <c r="A15" s="228"/>
      <c r="B15" s="228" t="s">
        <v>217</v>
      </c>
      <c r="C15" s="225">
        <v>19656</v>
      </c>
      <c r="D15" s="225">
        <v>17660</v>
      </c>
      <c r="E15" s="225">
        <v>37316</v>
      </c>
      <c r="F15" s="225"/>
      <c r="G15" s="225">
        <v>33408</v>
      </c>
      <c r="H15" s="225">
        <v>19850</v>
      </c>
      <c r="I15" s="225">
        <v>53258</v>
      </c>
    </row>
    <row r="16" spans="1:9" ht="12.75" customHeight="1">
      <c r="A16" s="228"/>
      <c r="B16" s="228" t="s">
        <v>352</v>
      </c>
      <c r="C16" s="225">
        <v>18166.12</v>
      </c>
      <c r="D16" s="225">
        <v>33426.72</v>
      </c>
      <c r="E16" s="225">
        <v>51592.84</v>
      </c>
      <c r="F16" s="225"/>
      <c r="G16" s="225">
        <v>21619.08</v>
      </c>
      <c r="H16" s="225">
        <v>33910.13</v>
      </c>
      <c r="I16" s="225">
        <v>55529.21</v>
      </c>
    </row>
    <row r="17" spans="1:9" ht="15">
      <c r="A17" s="307" t="s">
        <v>353</v>
      </c>
      <c r="B17" s="307"/>
      <c r="C17" s="307"/>
      <c r="D17" s="307"/>
      <c r="E17" s="307"/>
      <c r="F17" s="307"/>
      <c r="G17" s="307"/>
      <c r="H17" s="307"/>
      <c r="I17" s="307"/>
    </row>
    <row r="18" spans="1:9" ht="12.75" customHeight="1">
      <c r="A18" s="228"/>
      <c r="B18" s="228" t="s">
        <v>217</v>
      </c>
      <c r="C18" s="225">
        <v>9398</v>
      </c>
      <c r="D18" s="225">
        <v>3023</v>
      </c>
      <c r="E18" s="225">
        <v>12421</v>
      </c>
      <c r="F18" s="225"/>
      <c r="G18" s="225">
        <v>20434</v>
      </c>
      <c r="H18" s="225">
        <v>4137</v>
      </c>
      <c r="I18" s="225">
        <v>24571</v>
      </c>
    </row>
    <row r="19" spans="1:9" ht="12.75" customHeight="1">
      <c r="A19" s="228"/>
      <c r="B19" s="228" t="s">
        <v>352</v>
      </c>
      <c r="C19" s="225">
        <v>103331.32</v>
      </c>
      <c r="D19" s="225">
        <v>41180.21</v>
      </c>
      <c r="E19" s="225">
        <v>144511.53</v>
      </c>
      <c r="F19" s="225"/>
      <c r="G19" s="225">
        <v>107351.62</v>
      </c>
      <c r="H19" s="225">
        <v>40922.89</v>
      </c>
      <c r="I19" s="225">
        <v>148274.51</v>
      </c>
    </row>
    <row r="20" spans="1:9" ht="15">
      <c r="A20" s="309" t="s">
        <v>374</v>
      </c>
      <c r="B20" s="309"/>
      <c r="C20" s="309"/>
      <c r="D20" s="309"/>
      <c r="E20" s="309"/>
      <c r="F20" s="309"/>
      <c r="G20" s="309"/>
      <c r="H20" s="309"/>
      <c r="I20" s="309"/>
    </row>
    <row r="21" spans="1:9" ht="15">
      <c r="A21" s="307" t="s">
        <v>365</v>
      </c>
      <c r="B21" s="307"/>
      <c r="C21" s="233">
        <v>4626</v>
      </c>
      <c r="D21" s="233">
        <v>1120</v>
      </c>
      <c r="E21" s="233">
        <f>SUM(C21:D21)</f>
        <v>5746</v>
      </c>
      <c r="F21" s="233"/>
      <c r="G21" s="233">
        <v>17942</v>
      </c>
      <c r="H21" s="233">
        <v>2199</v>
      </c>
      <c r="I21" s="233">
        <f>SUM(G21:H21)</f>
        <v>20141</v>
      </c>
    </row>
    <row r="22" spans="1:9" ht="15">
      <c r="A22" s="307" t="s">
        <v>361</v>
      </c>
      <c r="B22" s="307"/>
      <c r="C22" s="234"/>
      <c r="D22" s="234"/>
      <c r="E22" s="234"/>
      <c r="F22" s="234"/>
      <c r="G22" s="234"/>
      <c r="H22" s="234"/>
      <c r="I22" s="234"/>
    </row>
    <row r="23" spans="1:9" ht="12.75" customHeight="1">
      <c r="A23" s="234"/>
      <c r="B23" s="215" t="s">
        <v>217</v>
      </c>
      <c r="C23" s="233">
        <v>2155</v>
      </c>
      <c r="D23" s="233">
        <v>490</v>
      </c>
      <c r="E23" s="233">
        <f>SUM(C23:D23)</f>
        <v>2645</v>
      </c>
      <c r="F23" s="233"/>
      <c r="G23" s="233">
        <v>3205</v>
      </c>
      <c r="H23" s="233">
        <v>525</v>
      </c>
      <c r="I23" s="233">
        <f>SUM(G23:H23)</f>
        <v>3730</v>
      </c>
    </row>
    <row r="24" spans="1:9" ht="12.75" customHeight="1">
      <c r="A24" s="234"/>
      <c r="B24" s="215" t="s">
        <v>364</v>
      </c>
      <c r="C24" s="233">
        <v>63565</v>
      </c>
      <c r="D24" s="233">
        <v>24827</v>
      </c>
      <c r="E24" s="233">
        <f>SUM(C24:D24)</f>
        <v>88392</v>
      </c>
      <c r="F24" s="233"/>
      <c r="G24" s="233">
        <v>58835</v>
      </c>
      <c r="H24" s="233">
        <v>18876</v>
      </c>
      <c r="I24" s="233">
        <f>SUM(G24:H24)</f>
        <v>77711</v>
      </c>
    </row>
    <row r="25" spans="1:9" ht="15">
      <c r="A25" s="307" t="s">
        <v>362</v>
      </c>
      <c r="B25" s="307"/>
      <c r="C25" s="234"/>
      <c r="D25" s="234"/>
      <c r="E25" s="234"/>
      <c r="F25" s="234"/>
      <c r="G25" s="234"/>
      <c r="H25" s="234"/>
      <c r="I25" s="234"/>
    </row>
    <row r="26" spans="1:9" ht="12.75" customHeight="1">
      <c r="A26" s="234"/>
      <c r="B26" s="215" t="s">
        <v>217</v>
      </c>
      <c r="C26" s="233">
        <v>3021</v>
      </c>
      <c r="D26" s="233">
        <v>672</v>
      </c>
      <c r="E26" s="233">
        <f>SUM(C26:D26)</f>
        <v>3693</v>
      </c>
      <c r="F26" s="233"/>
      <c r="G26" s="233">
        <v>7272</v>
      </c>
      <c r="H26" s="233">
        <v>844</v>
      </c>
      <c r="I26" s="233">
        <f>SUM(G26:H26)</f>
        <v>8116</v>
      </c>
    </row>
    <row r="27" spans="1:9" ht="12.75" customHeight="1">
      <c r="A27" s="234"/>
      <c r="B27" s="215" t="s">
        <v>364</v>
      </c>
      <c r="C27" s="233">
        <v>192226</v>
      </c>
      <c r="D27" s="233">
        <v>69976</v>
      </c>
      <c r="E27" s="233">
        <f>SUM(C27:D27)</f>
        <v>262202</v>
      </c>
      <c r="F27" s="233"/>
      <c r="G27" s="233">
        <v>263413</v>
      </c>
      <c r="H27" s="233">
        <v>72337</v>
      </c>
      <c r="I27" s="233">
        <f>SUM(G27:H27)</f>
        <v>335750</v>
      </c>
    </row>
    <row r="28" spans="1:9" ht="15">
      <c r="A28" s="307" t="s">
        <v>363</v>
      </c>
      <c r="B28" s="307"/>
      <c r="C28" s="234"/>
      <c r="D28" s="234"/>
      <c r="E28" s="234"/>
      <c r="F28" s="234"/>
      <c r="G28" s="234"/>
      <c r="H28" s="234"/>
      <c r="I28" s="234"/>
    </row>
    <row r="29" spans="1:9" ht="12.75" customHeight="1">
      <c r="A29" s="234"/>
      <c r="B29" s="215" t="s">
        <v>217</v>
      </c>
      <c r="C29" s="233">
        <v>1381</v>
      </c>
      <c r="D29" s="233">
        <v>411</v>
      </c>
      <c r="E29" s="233">
        <f>SUM(C29:D29)</f>
        <v>1792</v>
      </c>
      <c r="F29" s="233"/>
      <c r="G29" s="233">
        <v>3770</v>
      </c>
      <c r="H29" s="233">
        <v>696</v>
      </c>
      <c r="I29" s="233">
        <f>SUM(G29:H29)</f>
        <v>4466</v>
      </c>
    </row>
    <row r="30" spans="1:9" ht="12.75" customHeight="1">
      <c r="A30" s="234"/>
      <c r="B30" s="215" t="s">
        <v>364</v>
      </c>
      <c r="C30" s="233">
        <v>37064</v>
      </c>
      <c r="D30" s="233">
        <v>21734</v>
      </c>
      <c r="E30" s="233">
        <f>SUM(C30:D30)</f>
        <v>58798</v>
      </c>
      <c r="F30" s="233"/>
      <c r="G30" s="233">
        <v>63565</v>
      </c>
      <c r="H30" s="233">
        <v>33977</v>
      </c>
      <c r="I30" s="233">
        <f>SUM(G30:H30)</f>
        <v>97542</v>
      </c>
    </row>
    <row r="31" spans="1:9" ht="15">
      <c r="A31" s="307" t="s">
        <v>369</v>
      </c>
      <c r="B31" s="307"/>
      <c r="C31" s="234"/>
      <c r="D31" s="234"/>
      <c r="E31" s="234"/>
      <c r="F31" s="234"/>
      <c r="G31" s="234"/>
      <c r="H31" s="234"/>
      <c r="I31" s="234"/>
    </row>
    <row r="32" spans="1:9" ht="12.75" customHeight="1">
      <c r="A32" s="234"/>
      <c r="B32" s="215" t="s">
        <v>217</v>
      </c>
      <c r="C32" s="233">
        <v>377</v>
      </c>
      <c r="D32" s="233">
        <v>102</v>
      </c>
      <c r="E32" s="233">
        <f>SUM(C32:D32)</f>
        <v>479</v>
      </c>
      <c r="F32" s="233"/>
      <c r="G32" s="233">
        <v>10768</v>
      </c>
      <c r="H32" s="233">
        <v>813</v>
      </c>
      <c r="I32" s="233">
        <f>SUM(G32:H32)</f>
        <v>11581</v>
      </c>
    </row>
    <row r="33" spans="1:9" ht="12.75" customHeight="1">
      <c r="A33" s="234"/>
      <c r="B33" s="215" t="s">
        <v>364</v>
      </c>
      <c r="C33" s="233">
        <v>61246</v>
      </c>
      <c r="D33" s="233">
        <v>23592</v>
      </c>
      <c r="E33" s="233">
        <f>SUM(C33:D33)</f>
        <v>84838</v>
      </c>
      <c r="F33" s="233"/>
      <c r="G33" s="233">
        <v>69022</v>
      </c>
      <c r="H33" s="233">
        <v>13813</v>
      </c>
      <c r="I33" s="233">
        <f>SUM(G33:H33)</f>
        <v>82835</v>
      </c>
    </row>
    <row r="34" spans="1:9" ht="15">
      <c r="A34" s="307" t="s">
        <v>370</v>
      </c>
      <c r="B34" s="307"/>
      <c r="C34" s="234"/>
      <c r="D34" s="234"/>
      <c r="E34" s="234"/>
      <c r="F34" s="234"/>
      <c r="G34" s="234"/>
      <c r="H34" s="234"/>
      <c r="I34" s="234"/>
    </row>
    <row r="35" spans="1:9" ht="12.75" customHeight="1">
      <c r="A35" s="234"/>
      <c r="B35" s="215" t="s">
        <v>217</v>
      </c>
      <c r="C35" s="233">
        <v>294</v>
      </c>
      <c r="D35" s="233">
        <v>90</v>
      </c>
      <c r="E35" s="233">
        <f>SUM(C35:D35)</f>
        <v>384</v>
      </c>
      <c r="F35" s="233"/>
      <c r="G35" s="233">
        <v>14568</v>
      </c>
      <c r="H35" s="233">
        <v>1470</v>
      </c>
      <c r="I35" s="233">
        <f>SUM(G35:H35)</f>
        <v>16038</v>
      </c>
    </row>
    <row r="36" spans="1:9" ht="12.75" customHeight="1">
      <c r="A36" s="234"/>
      <c r="B36" s="215" t="s">
        <v>364</v>
      </c>
      <c r="C36" s="233">
        <v>225492</v>
      </c>
      <c r="D36" s="233">
        <v>93245</v>
      </c>
      <c r="E36" s="233">
        <f>SUM(C36:D36)</f>
        <v>318737</v>
      </c>
      <c r="F36" s="233"/>
      <c r="G36" s="233">
        <v>357521</v>
      </c>
      <c r="H36" s="233">
        <v>136959</v>
      </c>
      <c r="I36" s="233">
        <f>SUM(G36:H36)</f>
        <v>494480</v>
      </c>
    </row>
    <row r="37" spans="1:2" s="234" customFormat="1" ht="15">
      <c r="A37" s="307" t="s">
        <v>371</v>
      </c>
      <c r="B37" s="307"/>
    </row>
    <row r="38" spans="1:9" ht="12.75" customHeight="1">
      <c r="A38" s="234"/>
      <c r="B38" s="215" t="s">
        <v>217</v>
      </c>
      <c r="C38" s="233">
        <v>110</v>
      </c>
      <c r="D38" s="233">
        <v>33</v>
      </c>
      <c r="E38" s="233">
        <f>SUM(C38:D38)</f>
        <v>143</v>
      </c>
      <c r="F38" s="233"/>
      <c r="G38" s="233">
        <v>5106</v>
      </c>
      <c r="H38" s="233">
        <v>293</v>
      </c>
      <c r="I38" s="233">
        <f>SUM(G38:H38)</f>
        <v>5399</v>
      </c>
    </row>
    <row r="39" spans="1:9" ht="12.75" customHeight="1">
      <c r="A39" s="235"/>
      <c r="B39" s="236" t="s">
        <v>364</v>
      </c>
      <c r="C39" s="237">
        <v>32721</v>
      </c>
      <c r="D39" s="237">
        <v>92901</v>
      </c>
      <c r="E39" s="237">
        <f>SUM(C39:D39)</f>
        <v>125622</v>
      </c>
      <c r="F39" s="237"/>
      <c r="G39" s="237">
        <v>82886</v>
      </c>
      <c r="H39" s="237">
        <v>21416</v>
      </c>
      <c r="I39" s="237">
        <f>SUM(G39:H39)</f>
        <v>104302</v>
      </c>
    </row>
    <row r="40" spans="1:4" ht="15">
      <c r="A40" s="259" t="s">
        <v>376</v>
      </c>
      <c r="B40" s="259"/>
      <c r="C40" s="259"/>
      <c r="D40" s="259"/>
    </row>
  </sheetData>
  <sheetProtection/>
  <mergeCells count="23">
    <mergeCell ref="A25:B25"/>
    <mergeCell ref="A6:B6"/>
    <mergeCell ref="A5:B5"/>
    <mergeCell ref="A7:B7"/>
    <mergeCell ref="A8:B8"/>
    <mergeCell ref="A9:B9"/>
    <mergeCell ref="A11:B11"/>
    <mergeCell ref="G2:I2"/>
    <mergeCell ref="A17:I17"/>
    <mergeCell ref="A21:B21"/>
    <mergeCell ref="A20:I20"/>
    <mergeCell ref="A14:B14"/>
    <mergeCell ref="A22:B22"/>
    <mergeCell ref="A1:I1"/>
    <mergeCell ref="A40:D40"/>
    <mergeCell ref="A28:B28"/>
    <mergeCell ref="A31:B31"/>
    <mergeCell ref="A34:B34"/>
    <mergeCell ref="A37:B37"/>
    <mergeCell ref="C2:E2"/>
    <mergeCell ref="A4:I4"/>
    <mergeCell ref="A10:I10"/>
    <mergeCell ref="A2:B3"/>
  </mergeCells>
  <printOptions/>
  <pageMargins left="0.984251968503937" right="0.5905511811023623" top="1.299212598425197" bottom="0.7874015748031497" header="0" footer="0.787401574803149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4"/>
  <sheetViews>
    <sheetView zoomScalePageLayoutView="0" workbookViewId="0" topLeftCell="A1">
      <pane ySplit="3" topLeftCell="A121" activePane="bottomLeft" state="frozen"/>
      <selection pane="topLeft" activeCell="A40" sqref="A40:IV40"/>
      <selection pane="bottomLeft" activeCell="O8" sqref="O8"/>
    </sheetView>
  </sheetViews>
  <sheetFormatPr defaultColWidth="9.140625" defaultRowHeight="15"/>
  <cols>
    <col min="1" max="1" width="14.7109375" style="218" customWidth="1"/>
    <col min="2" max="3" width="6.00390625" style="218" customWidth="1"/>
    <col min="4" max="7" width="8.421875" style="218" customWidth="1"/>
    <col min="8" max="11" width="6.00390625" style="218" customWidth="1"/>
  </cols>
  <sheetData>
    <row r="1" spans="1:11" s="221" customFormat="1" ht="27" customHeight="1">
      <c r="A1" s="313" t="s">
        <v>388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</row>
    <row r="2" spans="1:11" s="220" customFormat="1" ht="24.75" customHeight="1">
      <c r="A2" s="314" t="s">
        <v>216</v>
      </c>
      <c r="B2" s="316" t="s">
        <v>217</v>
      </c>
      <c r="C2" s="316"/>
      <c r="D2" s="316" t="s">
        <v>346</v>
      </c>
      <c r="E2" s="316"/>
      <c r="F2" s="316" t="s">
        <v>218</v>
      </c>
      <c r="G2" s="316"/>
      <c r="H2" s="316" t="s">
        <v>219</v>
      </c>
      <c r="I2" s="316"/>
      <c r="J2" s="316" t="s">
        <v>220</v>
      </c>
      <c r="K2" s="316"/>
    </row>
    <row r="3" spans="1:11" ht="15">
      <c r="A3" s="315"/>
      <c r="B3" s="219">
        <v>2010</v>
      </c>
      <c r="C3" s="219">
        <v>2000</v>
      </c>
      <c r="D3" s="219">
        <v>2010</v>
      </c>
      <c r="E3" s="219">
        <v>2000</v>
      </c>
      <c r="F3" s="219">
        <v>2010</v>
      </c>
      <c r="G3" s="219">
        <v>2000</v>
      </c>
      <c r="H3" s="219">
        <v>2010</v>
      </c>
      <c r="I3" s="219">
        <v>2000</v>
      </c>
      <c r="J3" s="219">
        <v>2010</v>
      </c>
      <c r="K3" s="219">
        <v>2000</v>
      </c>
    </row>
    <row r="4" spans="1:11" s="222" customFormat="1" ht="17.25" customHeight="1">
      <c r="A4" s="317" t="s">
        <v>358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</row>
    <row r="5" spans="1:11" ht="12.75" customHeight="1">
      <c r="A5" s="215" t="s">
        <v>221</v>
      </c>
      <c r="B5" s="217">
        <v>143</v>
      </c>
      <c r="C5" s="217">
        <v>398</v>
      </c>
      <c r="D5" s="216">
        <v>3263.75</v>
      </c>
      <c r="E5" s="216">
        <v>2667.53</v>
      </c>
      <c r="F5" s="216">
        <v>6282.37</v>
      </c>
      <c r="G5" s="216">
        <v>6395.32</v>
      </c>
      <c r="H5" s="216">
        <v>22.98</v>
      </c>
      <c r="I5" s="216">
        <v>6.72</v>
      </c>
      <c r="J5" s="216">
        <v>43.93</v>
      </c>
      <c r="K5" s="216">
        <v>16.07</v>
      </c>
    </row>
    <row r="6" spans="1:11" ht="12.75" customHeight="1">
      <c r="A6" s="215" t="s">
        <v>222</v>
      </c>
      <c r="B6" s="217">
        <v>545</v>
      </c>
      <c r="C6" s="217">
        <v>636</v>
      </c>
      <c r="D6" s="216">
        <v>5259.65</v>
      </c>
      <c r="E6" s="216">
        <v>4176.08</v>
      </c>
      <c r="F6" s="216">
        <v>5901.15</v>
      </c>
      <c r="G6" s="216">
        <v>5144.54</v>
      </c>
      <c r="H6" s="216">
        <v>9.65</v>
      </c>
      <c r="I6" s="216">
        <v>6.57</v>
      </c>
      <c r="J6" s="216">
        <v>10.83</v>
      </c>
      <c r="K6" s="216">
        <v>8.09</v>
      </c>
    </row>
    <row r="7" spans="1:11" ht="12.75" customHeight="1">
      <c r="A7" s="215" t="s">
        <v>223</v>
      </c>
      <c r="B7" s="217">
        <v>253</v>
      </c>
      <c r="C7" s="217">
        <v>417</v>
      </c>
      <c r="D7" s="216">
        <v>3235.68</v>
      </c>
      <c r="E7" s="216">
        <v>3459.3</v>
      </c>
      <c r="F7" s="216">
        <v>4914.64</v>
      </c>
      <c r="G7" s="216">
        <v>4604.68</v>
      </c>
      <c r="H7" s="216">
        <v>12.79</v>
      </c>
      <c r="I7" s="216">
        <v>8.3</v>
      </c>
      <c r="J7" s="216">
        <v>19.43</v>
      </c>
      <c r="K7" s="216">
        <v>11.04</v>
      </c>
    </row>
    <row r="8" spans="1:11" ht="12.75" customHeight="1">
      <c r="A8" s="215" t="s">
        <v>224</v>
      </c>
      <c r="B8" s="217">
        <v>265</v>
      </c>
      <c r="C8" s="217">
        <v>408</v>
      </c>
      <c r="D8" s="216">
        <v>2995.66</v>
      </c>
      <c r="E8" s="216">
        <v>3412.19</v>
      </c>
      <c r="F8" s="216">
        <v>4308.57</v>
      </c>
      <c r="G8" s="216">
        <v>5807.87</v>
      </c>
      <c r="H8" s="216">
        <v>11.61</v>
      </c>
      <c r="I8" s="216">
        <v>8.36</v>
      </c>
      <c r="J8" s="216">
        <v>16.7</v>
      </c>
      <c r="K8" s="216">
        <v>14.23</v>
      </c>
    </row>
    <row r="9" spans="1:11" ht="12.75" customHeight="1">
      <c r="A9" s="215" t="s">
        <v>225</v>
      </c>
      <c r="B9" s="217">
        <v>178</v>
      </c>
      <c r="C9" s="217">
        <v>202</v>
      </c>
      <c r="D9" s="216">
        <v>2299.21</v>
      </c>
      <c r="E9" s="216">
        <v>2199.2</v>
      </c>
      <c r="F9" s="216">
        <v>3054.55</v>
      </c>
      <c r="G9" s="216">
        <v>2997.23</v>
      </c>
      <c r="H9" s="216">
        <v>12.92</v>
      </c>
      <c r="I9" s="216">
        <v>10.89</v>
      </c>
      <c r="J9" s="216">
        <v>17.16</v>
      </c>
      <c r="K9" s="216">
        <v>14.84</v>
      </c>
    </row>
    <row r="10" spans="1:11" ht="12.75" customHeight="1">
      <c r="A10" s="215" t="s">
        <v>226</v>
      </c>
      <c r="B10" s="217">
        <v>348</v>
      </c>
      <c r="C10" s="217">
        <v>389</v>
      </c>
      <c r="D10" s="216">
        <v>3791.38</v>
      </c>
      <c r="E10" s="216">
        <v>4761.58</v>
      </c>
      <c r="F10" s="216">
        <v>4372.19</v>
      </c>
      <c r="G10" s="216">
        <v>7101.94</v>
      </c>
      <c r="H10" s="216">
        <v>10.89</v>
      </c>
      <c r="I10" s="216">
        <v>12.24</v>
      </c>
      <c r="J10" s="216">
        <v>12.56</v>
      </c>
      <c r="K10" s="216">
        <v>18.26</v>
      </c>
    </row>
    <row r="11" spans="1:11" ht="12.75" customHeight="1">
      <c r="A11" s="215" t="s">
        <v>227</v>
      </c>
      <c r="B11" s="217">
        <v>583</v>
      </c>
      <c r="C11" s="217">
        <v>999</v>
      </c>
      <c r="D11" s="216">
        <v>4047.44</v>
      </c>
      <c r="E11" s="216">
        <v>4047.49</v>
      </c>
      <c r="F11" s="216">
        <v>4447.08</v>
      </c>
      <c r="G11" s="216">
        <v>4789.39</v>
      </c>
      <c r="H11" s="216">
        <v>6.98</v>
      </c>
      <c r="I11" s="216">
        <v>4.05</v>
      </c>
      <c r="J11" s="216">
        <v>7.65</v>
      </c>
      <c r="K11" s="216">
        <v>4.79</v>
      </c>
    </row>
    <row r="12" spans="1:11" ht="12.75" customHeight="1">
      <c r="A12" s="215" t="s">
        <v>228</v>
      </c>
      <c r="B12" s="217">
        <v>263</v>
      </c>
      <c r="C12" s="217">
        <v>379</v>
      </c>
      <c r="D12" s="216">
        <v>2354.04</v>
      </c>
      <c r="E12" s="216">
        <v>2947.92</v>
      </c>
      <c r="F12" s="216">
        <v>3061.91</v>
      </c>
      <c r="G12" s="216">
        <v>3661.66</v>
      </c>
      <c r="H12" s="216">
        <v>8.98</v>
      </c>
      <c r="I12" s="216">
        <v>7.78</v>
      </c>
      <c r="J12" s="216">
        <v>11.64</v>
      </c>
      <c r="K12" s="216">
        <v>9.66</v>
      </c>
    </row>
    <row r="13" spans="1:11" ht="12.75" customHeight="1">
      <c r="A13" s="215" t="s">
        <v>229</v>
      </c>
      <c r="B13" s="217">
        <v>438</v>
      </c>
      <c r="C13" s="217">
        <v>530</v>
      </c>
      <c r="D13" s="216">
        <v>5839.98</v>
      </c>
      <c r="E13" s="216">
        <v>6168.57</v>
      </c>
      <c r="F13" s="216">
        <v>6662.6</v>
      </c>
      <c r="G13" s="216">
        <v>7038.06</v>
      </c>
      <c r="H13" s="216">
        <v>13.36</v>
      </c>
      <c r="I13" s="216">
        <v>11.64</v>
      </c>
      <c r="J13" s="216">
        <v>15.21</v>
      </c>
      <c r="K13" s="216">
        <v>13.28</v>
      </c>
    </row>
    <row r="14" spans="1:11" ht="12.75" customHeight="1">
      <c r="A14" s="215" t="s">
        <v>230</v>
      </c>
      <c r="B14" s="217">
        <v>188</v>
      </c>
      <c r="C14" s="217">
        <v>267</v>
      </c>
      <c r="D14" s="216">
        <v>1329.76</v>
      </c>
      <c r="E14" s="216">
        <v>1577.89</v>
      </c>
      <c r="F14" s="216">
        <v>1570</v>
      </c>
      <c r="G14" s="216">
        <v>1769.36</v>
      </c>
      <c r="H14" s="216">
        <v>7.11</v>
      </c>
      <c r="I14" s="216">
        <v>5.91</v>
      </c>
      <c r="J14" s="216">
        <v>8.35</v>
      </c>
      <c r="K14" s="216">
        <v>6.63</v>
      </c>
    </row>
    <row r="15" spans="1:11" ht="12.75" customHeight="1">
      <c r="A15" s="215" t="s">
        <v>231</v>
      </c>
      <c r="B15" s="217">
        <v>476</v>
      </c>
      <c r="C15" s="217">
        <v>888</v>
      </c>
      <c r="D15" s="216">
        <v>1166.01</v>
      </c>
      <c r="E15" s="216">
        <v>1743.41</v>
      </c>
      <c r="F15" s="216">
        <v>1305.38</v>
      </c>
      <c r="G15" s="216">
        <v>1812.97</v>
      </c>
      <c r="H15" s="216">
        <v>2.45</v>
      </c>
      <c r="I15" s="216">
        <v>1.96</v>
      </c>
      <c r="J15" s="216">
        <v>2.74</v>
      </c>
      <c r="K15" s="216">
        <v>2.04</v>
      </c>
    </row>
    <row r="16" spans="1:11" ht="12.75" customHeight="1">
      <c r="A16" s="215" t="s">
        <v>232</v>
      </c>
      <c r="B16" s="217">
        <v>591</v>
      </c>
      <c r="C16" s="217">
        <v>945</v>
      </c>
      <c r="D16" s="216">
        <v>3819.2</v>
      </c>
      <c r="E16" s="216">
        <v>4627.44</v>
      </c>
      <c r="F16" s="216">
        <v>6226.07</v>
      </c>
      <c r="G16" s="216">
        <v>7658.39</v>
      </c>
      <c r="H16" s="216">
        <v>6.46</v>
      </c>
      <c r="I16" s="216">
        <v>4.91</v>
      </c>
      <c r="J16" s="216">
        <v>10.53</v>
      </c>
      <c r="K16" s="216">
        <v>8.11</v>
      </c>
    </row>
    <row r="17" spans="1:11" ht="12.75" customHeight="1">
      <c r="A17" s="215" t="s">
        <v>233</v>
      </c>
      <c r="B17" s="217">
        <v>368</v>
      </c>
      <c r="C17" s="217">
        <v>593</v>
      </c>
      <c r="D17" s="216">
        <v>3094.91</v>
      </c>
      <c r="E17" s="216">
        <v>3803.44</v>
      </c>
      <c r="F17" s="216">
        <v>5058.84</v>
      </c>
      <c r="G17" s="216">
        <v>5674.32</v>
      </c>
      <c r="H17" s="216">
        <v>8.43</v>
      </c>
      <c r="I17" s="216">
        <v>6.41</v>
      </c>
      <c r="J17" s="216">
        <v>13.75</v>
      </c>
      <c r="K17" s="216">
        <v>9.57</v>
      </c>
    </row>
    <row r="18" spans="1:11" ht="12.75" customHeight="1">
      <c r="A18" s="215" t="s">
        <v>234</v>
      </c>
      <c r="B18" s="217">
        <v>154</v>
      </c>
      <c r="C18" s="217">
        <v>255</v>
      </c>
      <c r="D18" s="216">
        <v>2459.99</v>
      </c>
      <c r="E18" s="216">
        <v>2940.33</v>
      </c>
      <c r="F18" s="216">
        <v>3190.36</v>
      </c>
      <c r="G18" s="216">
        <v>3808.31</v>
      </c>
      <c r="H18" s="216">
        <v>16.08</v>
      </c>
      <c r="I18" s="216">
        <v>11.62</v>
      </c>
      <c r="J18" s="216">
        <v>20.72</v>
      </c>
      <c r="K18" s="216">
        <v>14.93</v>
      </c>
    </row>
    <row r="19" spans="1:11" ht="12.75" customHeight="1">
      <c r="A19" s="215" t="s">
        <v>235</v>
      </c>
      <c r="B19" s="217">
        <v>135</v>
      </c>
      <c r="C19" s="217">
        <v>347</v>
      </c>
      <c r="D19" s="216">
        <v>5125.26</v>
      </c>
      <c r="E19" s="216">
        <v>4818.39</v>
      </c>
      <c r="F19" s="216">
        <v>8411.01</v>
      </c>
      <c r="G19" s="216">
        <v>8404.42</v>
      </c>
      <c r="H19" s="216">
        <v>37.96</v>
      </c>
      <c r="I19" s="216">
        <v>13.89</v>
      </c>
      <c r="J19" s="216">
        <v>62.3</v>
      </c>
      <c r="K19" s="216">
        <v>24.22</v>
      </c>
    </row>
    <row r="20" spans="1:11" ht="12.75" customHeight="1">
      <c r="A20" s="215" t="s">
        <v>236</v>
      </c>
      <c r="B20" s="217">
        <v>108</v>
      </c>
      <c r="C20" s="217">
        <v>135</v>
      </c>
      <c r="D20" s="216">
        <v>356.86</v>
      </c>
      <c r="E20" s="216">
        <v>664.69</v>
      </c>
      <c r="F20" s="216">
        <v>519.68</v>
      </c>
      <c r="G20" s="216">
        <v>976.19</v>
      </c>
      <c r="H20" s="216">
        <v>3.3</v>
      </c>
      <c r="I20" s="216">
        <v>4.92</v>
      </c>
      <c r="J20" s="216">
        <v>4.81</v>
      </c>
      <c r="K20" s="216">
        <v>7.23</v>
      </c>
    </row>
    <row r="21" spans="1:11" ht="12.75" customHeight="1">
      <c r="A21" s="215" t="s">
        <v>237</v>
      </c>
      <c r="B21" s="217">
        <v>50</v>
      </c>
      <c r="C21" s="217">
        <v>220</v>
      </c>
      <c r="D21" s="216">
        <v>541.9</v>
      </c>
      <c r="E21" s="216">
        <v>937.8</v>
      </c>
      <c r="F21" s="216">
        <v>767.68</v>
      </c>
      <c r="G21" s="216">
        <v>966.46</v>
      </c>
      <c r="H21" s="216">
        <v>10.84</v>
      </c>
      <c r="I21" s="216">
        <v>4.26</v>
      </c>
      <c r="J21" s="216">
        <v>15.35</v>
      </c>
      <c r="K21" s="216">
        <v>4.39</v>
      </c>
    </row>
    <row r="22" spans="1:11" ht="12.75" customHeight="1">
      <c r="A22" s="215" t="s">
        <v>238</v>
      </c>
      <c r="B22" s="217">
        <v>287</v>
      </c>
      <c r="C22" s="217">
        <v>333</v>
      </c>
      <c r="D22" s="216">
        <v>2707.78</v>
      </c>
      <c r="E22" s="216">
        <v>2554.96</v>
      </c>
      <c r="F22" s="216">
        <v>3188.66</v>
      </c>
      <c r="G22" s="216">
        <v>3191.64</v>
      </c>
      <c r="H22" s="216">
        <v>9.5</v>
      </c>
      <c r="I22" s="216">
        <v>7.7</v>
      </c>
      <c r="J22" s="216">
        <v>11.11</v>
      </c>
      <c r="K22" s="216">
        <v>9.58</v>
      </c>
    </row>
    <row r="23" spans="1:11" ht="12.75" customHeight="1">
      <c r="A23" s="215" t="s">
        <v>239</v>
      </c>
      <c r="B23" s="217">
        <v>124</v>
      </c>
      <c r="C23" s="217">
        <v>195</v>
      </c>
      <c r="D23" s="216">
        <v>836.11</v>
      </c>
      <c r="E23" s="216">
        <v>2216.78</v>
      </c>
      <c r="F23" s="216">
        <v>1904.54</v>
      </c>
      <c r="G23" s="216">
        <v>3491.77</v>
      </c>
      <c r="H23" s="216">
        <v>6.74</v>
      </c>
      <c r="I23" s="216">
        <v>11.37</v>
      </c>
      <c r="J23" s="216">
        <v>15.36</v>
      </c>
      <c r="K23" s="216">
        <v>17.91</v>
      </c>
    </row>
    <row r="24" spans="1:11" ht="12.75" customHeight="1">
      <c r="A24" s="215" t="s">
        <v>241</v>
      </c>
      <c r="B24" s="217">
        <v>72</v>
      </c>
      <c r="C24" s="217">
        <v>255</v>
      </c>
      <c r="D24" s="216">
        <v>1034.97</v>
      </c>
      <c r="E24" s="216">
        <v>1420.12</v>
      </c>
      <c r="F24" s="216">
        <v>1860.6</v>
      </c>
      <c r="G24" s="216">
        <v>2067.76</v>
      </c>
      <c r="H24" s="216">
        <v>14.37</v>
      </c>
      <c r="I24" s="216">
        <v>5.57</v>
      </c>
      <c r="J24" s="216">
        <v>25.84</v>
      </c>
      <c r="K24" s="216">
        <v>8.11</v>
      </c>
    </row>
    <row r="25" spans="1:11" ht="12.75" customHeight="1">
      <c r="A25" s="215" t="s">
        <v>242</v>
      </c>
      <c r="B25" s="217">
        <v>93</v>
      </c>
      <c r="C25" s="217">
        <v>398</v>
      </c>
      <c r="D25" s="216">
        <v>850.87</v>
      </c>
      <c r="E25" s="216">
        <v>1174.6</v>
      </c>
      <c r="F25" s="216">
        <v>1420.36</v>
      </c>
      <c r="G25" s="216">
        <v>2034.14</v>
      </c>
      <c r="H25" s="216">
        <v>9.15</v>
      </c>
      <c r="I25" s="216">
        <v>2.95</v>
      </c>
      <c r="J25" s="216">
        <v>15.27</v>
      </c>
      <c r="K25" s="216">
        <v>5.11</v>
      </c>
    </row>
    <row r="26" spans="1:11" ht="12.75" customHeight="1">
      <c r="A26" s="215" t="s">
        <v>243</v>
      </c>
      <c r="B26" s="217">
        <v>25</v>
      </c>
      <c r="C26" s="217">
        <v>195</v>
      </c>
      <c r="D26" s="216">
        <v>354.95</v>
      </c>
      <c r="E26" s="216">
        <v>973.75</v>
      </c>
      <c r="F26" s="216">
        <v>1090.81</v>
      </c>
      <c r="G26" s="216">
        <v>1956.12</v>
      </c>
      <c r="H26" s="216">
        <v>14.2</v>
      </c>
      <c r="I26" s="216">
        <v>4.99</v>
      </c>
      <c r="J26" s="216">
        <v>43.63</v>
      </c>
      <c r="K26" s="216">
        <v>10.03</v>
      </c>
    </row>
    <row r="27" spans="1:11" ht="12.75" customHeight="1">
      <c r="A27" s="215" t="s">
        <v>244</v>
      </c>
      <c r="B27" s="217">
        <v>109</v>
      </c>
      <c r="C27" s="217">
        <v>212</v>
      </c>
      <c r="D27" s="216">
        <v>869.51</v>
      </c>
      <c r="E27" s="216">
        <v>1303.1</v>
      </c>
      <c r="F27" s="216">
        <v>1554.59</v>
      </c>
      <c r="G27" s="216">
        <v>2194.88</v>
      </c>
      <c r="H27" s="216">
        <v>7.98</v>
      </c>
      <c r="I27" s="216">
        <v>6.15</v>
      </c>
      <c r="J27" s="216">
        <v>14.26</v>
      </c>
      <c r="K27" s="216">
        <v>10.35</v>
      </c>
    </row>
    <row r="28" spans="1:11" ht="12.75" customHeight="1">
      <c r="A28" s="215" t="s">
        <v>245</v>
      </c>
      <c r="B28" s="217">
        <v>111</v>
      </c>
      <c r="C28" s="217">
        <v>376</v>
      </c>
      <c r="D28" s="216">
        <v>2480.36</v>
      </c>
      <c r="E28" s="216">
        <v>2465.96</v>
      </c>
      <c r="F28" s="216">
        <v>2853.82</v>
      </c>
      <c r="G28" s="216">
        <v>5287.31</v>
      </c>
      <c r="H28" s="216">
        <v>22.35</v>
      </c>
      <c r="I28" s="216">
        <v>6.56</v>
      </c>
      <c r="J28" s="216">
        <v>25.71</v>
      </c>
      <c r="K28" s="216">
        <v>14.06</v>
      </c>
    </row>
    <row r="29" spans="1:11" ht="12.75" customHeight="1">
      <c r="A29" s="215" t="s">
        <v>347</v>
      </c>
      <c r="B29" s="217">
        <v>155</v>
      </c>
      <c r="C29" s="217">
        <v>386</v>
      </c>
      <c r="D29" s="216">
        <v>781.55</v>
      </c>
      <c r="E29" s="216">
        <v>1291.11</v>
      </c>
      <c r="F29" s="216">
        <v>1762.06</v>
      </c>
      <c r="G29" s="216">
        <v>2397.22</v>
      </c>
      <c r="H29" s="216">
        <v>5.04</v>
      </c>
      <c r="I29" s="216">
        <v>3.34</v>
      </c>
      <c r="J29" s="216">
        <v>11.37</v>
      </c>
      <c r="K29" s="216">
        <v>6.21</v>
      </c>
    </row>
    <row r="30" spans="1:11" ht="12.75" customHeight="1">
      <c r="A30" s="215" t="s">
        <v>246</v>
      </c>
      <c r="B30" s="217">
        <v>77</v>
      </c>
      <c r="C30" s="217">
        <v>201</v>
      </c>
      <c r="D30" s="216">
        <v>683.17</v>
      </c>
      <c r="E30" s="216">
        <v>859.6</v>
      </c>
      <c r="F30" s="216">
        <v>1430.96</v>
      </c>
      <c r="G30" s="216">
        <v>1647.24</v>
      </c>
      <c r="H30" s="216">
        <v>8.87</v>
      </c>
      <c r="I30" s="216">
        <v>4.28</v>
      </c>
      <c r="J30" s="216">
        <v>18.58</v>
      </c>
      <c r="K30" s="216">
        <v>8.2</v>
      </c>
    </row>
    <row r="31" spans="1:11" ht="12.75" customHeight="1">
      <c r="A31" s="215" t="s">
        <v>247</v>
      </c>
      <c r="B31" s="217">
        <v>309</v>
      </c>
      <c r="C31" s="217">
        <v>354</v>
      </c>
      <c r="D31" s="216">
        <v>1482.9</v>
      </c>
      <c r="E31" s="216">
        <v>1991.15</v>
      </c>
      <c r="F31" s="216">
        <v>3371.09</v>
      </c>
      <c r="G31" s="216">
        <v>3950.57</v>
      </c>
      <c r="H31" s="216">
        <v>4.8</v>
      </c>
      <c r="I31" s="216">
        <v>5.62</v>
      </c>
      <c r="J31" s="216">
        <v>10.91</v>
      </c>
      <c r="K31" s="216">
        <v>11.16</v>
      </c>
    </row>
    <row r="32" spans="1:11" ht="12.75" customHeight="1">
      <c r="A32" s="215" t="s">
        <v>248</v>
      </c>
      <c r="B32" s="217">
        <v>480</v>
      </c>
      <c r="C32" s="217">
        <v>643</v>
      </c>
      <c r="D32" s="216">
        <v>5683.79</v>
      </c>
      <c r="E32" s="216">
        <v>5588.18</v>
      </c>
      <c r="F32" s="216">
        <v>6955.95</v>
      </c>
      <c r="G32" s="216">
        <v>7495.94</v>
      </c>
      <c r="H32" s="216">
        <v>11.84</v>
      </c>
      <c r="I32" s="216">
        <v>8.69</v>
      </c>
      <c r="J32" s="216">
        <v>14.49</v>
      </c>
      <c r="K32" s="216">
        <v>11.66</v>
      </c>
    </row>
    <row r="33" spans="1:11" ht="12.75" customHeight="1">
      <c r="A33" s="215" t="s">
        <v>249</v>
      </c>
      <c r="B33" s="217">
        <v>85</v>
      </c>
      <c r="C33" s="217">
        <v>165</v>
      </c>
      <c r="D33" s="216">
        <v>473.78</v>
      </c>
      <c r="E33" s="216">
        <v>702.39</v>
      </c>
      <c r="F33" s="216">
        <v>698.81</v>
      </c>
      <c r="G33" s="216">
        <v>1004.91</v>
      </c>
      <c r="H33" s="216">
        <v>5.57</v>
      </c>
      <c r="I33" s="216">
        <v>4.26</v>
      </c>
      <c r="J33" s="216">
        <v>8.22</v>
      </c>
      <c r="K33" s="216">
        <v>6.09</v>
      </c>
    </row>
    <row r="34" spans="1:11" ht="12.75" customHeight="1">
      <c r="A34" s="215" t="s">
        <v>250</v>
      </c>
      <c r="B34" s="217">
        <v>61</v>
      </c>
      <c r="C34" s="217">
        <v>106</v>
      </c>
      <c r="D34" s="216">
        <v>204.3</v>
      </c>
      <c r="E34" s="216">
        <v>381.04</v>
      </c>
      <c r="F34" s="216">
        <v>1225.17</v>
      </c>
      <c r="G34" s="216">
        <v>1011.07</v>
      </c>
      <c r="H34" s="216">
        <v>3.35</v>
      </c>
      <c r="I34" s="216">
        <v>3.59</v>
      </c>
      <c r="J34" s="216">
        <v>20.08</v>
      </c>
      <c r="K34" s="216">
        <v>9.54</v>
      </c>
    </row>
    <row r="35" spans="1:11" ht="12.75" customHeight="1">
      <c r="A35" s="215" t="s">
        <v>251</v>
      </c>
      <c r="B35" s="217">
        <v>485</v>
      </c>
      <c r="C35" s="217">
        <v>479</v>
      </c>
      <c r="D35" s="216">
        <v>3129.87</v>
      </c>
      <c r="E35" s="216">
        <v>2436.74</v>
      </c>
      <c r="F35" s="216">
        <v>3457.41</v>
      </c>
      <c r="G35" s="216">
        <v>2843.15</v>
      </c>
      <c r="H35" s="216">
        <v>6.45</v>
      </c>
      <c r="I35" s="216">
        <v>5.09</v>
      </c>
      <c r="J35" s="216">
        <v>7.13</v>
      </c>
      <c r="K35" s="216">
        <v>5.94</v>
      </c>
    </row>
    <row r="36" spans="1:11" ht="12.75" customHeight="1">
      <c r="A36" s="215" t="s">
        <v>252</v>
      </c>
      <c r="B36" s="217">
        <v>371</v>
      </c>
      <c r="C36" s="217">
        <v>404</v>
      </c>
      <c r="D36" s="216">
        <v>6288.57</v>
      </c>
      <c r="E36" s="216">
        <v>5931.02</v>
      </c>
      <c r="F36" s="216">
        <v>7060.68</v>
      </c>
      <c r="G36" s="216">
        <v>6747.42</v>
      </c>
      <c r="H36" s="216">
        <v>16.95</v>
      </c>
      <c r="I36" s="216">
        <v>14.68</v>
      </c>
      <c r="J36" s="216">
        <v>19.03</v>
      </c>
      <c r="K36" s="216">
        <v>16.7</v>
      </c>
    </row>
    <row r="37" spans="1:11" ht="12.75" customHeight="1">
      <c r="A37" s="215" t="s">
        <v>253</v>
      </c>
      <c r="B37" s="217">
        <v>214</v>
      </c>
      <c r="C37" s="217">
        <v>752</v>
      </c>
      <c r="D37" s="216">
        <v>1256.14</v>
      </c>
      <c r="E37" s="216">
        <v>1952.4</v>
      </c>
      <c r="F37" s="216">
        <v>1658.37</v>
      </c>
      <c r="G37" s="216">
        <v>3068.55</v>
      </c>
      <c r="H37" s="216">
        <v>5.87</v>
      </c>
      <c r="I37" s="216">
        <v>2.6</v>
      </c>
      <c r="J37" s="216">
        <v>7.75</v>
      </c>
      <c r="K37" s="216">
        <v>4.08</v>
      </c>
    </row>
    <row r="38" spans="1:11" ht="12.75" customHeight="1">
      <c r="A38" s="215" t="s">
        <v>254</v>
      </c>
      <c r="B38" s="217">
        <v>108</v>
      </c>
      <c r="C38" s="217">
        <v>200</v>
      </c>
      <c r="D38" s="216">
        <v>1575.44</v>
      </c>
      <c r="E38" s="216">
        <v>1217.04</v>
      </c>
      <c r="F38" s="216">
        <v>2129.68</v>
      </c>
      <c r="G38" s="216">
        <v>2002.33</v>
      </c>
      <c r="H38" s="216">
        <v>14.59</v>
      </c>
      <c r="I38" s="216">
        <v>6.09</v>
      </c>
      <c r="J38" s="216">
        <v>19.72</v>
      </c>
      <c r="K38" s="216">
        <v>10.01</v>
      </c>
    </row>
    <row r="39" spans="1:11" ht="12.75" customHeight="1">
      <c r="A39" s="215" t="s">
        <v>255</v>
      </c>
      <c r="B39" s="217">
        <v>906</v>
      </c>
      <c r="C39" s="217">
        <v>820</v>
      </c>
      <c r="D39" s="216">
        <v>17841.98</v>
      </c>
      <c r="E39" s="216">
        <v>14025.65</v>
      </c>
      <c r="F39" s="216">
        <v>18804.97</v>
      </c>
      <c r="G39" s="216">
        <v>14595.08</v>
      </c>
      <c r="H39" s="216">
        <v>19.69</v>
      </c>
      <c r="I39" s="216">
        <v>17.1</v>
      </c>
      <c r="J39" s="216">
        <v>20.76</v>
      </c>
      <c r="K39" s="216">
        <v>17.8</v>
      </c>
    </row>
    <row r="40" spans="1:11" ht="12.75" customHeight="1">
      <c r="A40" s="215" t="s">
        <v>315</v>
      </c>
      <c r="B40" s="217">
        <v>122</v>
      </c>
      <c r="C40" s="217">
        <v>158</v>
      </c>
      <c r="D40" s="216">
        <v>376.62</v>
      </c>
      <c r="E40" s="216">
        <v>590.47</v>
      </c>
      <c r="F40" s="216">
        <v>395.18</v>
      </c>
      <c r="G40" s="216">
        <v>627.8</v>
      </c>
      <c r="H40" s="216">
        <v>3.09</v>
      </c>
      <c r="I40" s="216">
        <v>3.74</v>
      </c>
      <c r="J40" s="216">
        <v>3.24</v>
      </c>
      <c r="K40" s="216">
        <v>3.97</v>
      </c>
    </row>
    <row r="41" spans="1:11" ht="12.75" customHeight="1">
      <c r="A41" s="215" t="s">
        <v>256</v>
      </c>
      <c r="B41" s="217">
        <v>201</v>
      </c>
      <c r="C41" s="217">
        <v>289</v>
      </c>
      <c r="D41" s="216">
        <v>3111.03</v>
      </c>
      <c r="E41" s="216">
        <v>2528.52</v>
      </c>
      <c r="F41" s="216">
        <v>4375.28</v>
      </c>
      <c r="G41" s="216">
        <v>4088.41</v>
      </c>
      <c r="H41" s="216">
        <v>15.56</v>
      </c>
      <c r="I41" s="216">
        <v>8.75</v>
      </c>
      <c r="J41" s="216">
        <v>21.77</v>
      </c>
      <c r="K41" s="216">
        <v>14.15</v>
      </c>
    </row>
    <row r="42" spans="1:11" ht="12.75" customHeight="1">
      <c r="A42" s="215" t="s">
        <v>257</v>
      </c>
      <c r="B42" s="217">
        <v>139</v>
      </c>
      <c r="C42" s="217">
        <v>209</v>
      </c>
      <c r="D42" s="216">
        <v>2661.85</v>
      </c>
      <c r="E42" s="216">
        <v>3506.17</v>
      </c>
      <c r="F42" s="216">
        <v>3659.63</v>
      </c>
      <c r="G42" s="216">
        <v>4422.38</v>
      </c>
      <c r="H42" s="216">
        <v>19.15</v>
      </c>
      <c r="I42" s="216">
        <v>16.78</v>
      </c>
      <c r="J42" s="216">
        <v>26.33</v>
      </c>
      <c r="K42" s="216">
        <v>21.16</v>
      </c>
    </row>
    <row r="43" spans="1:11" ht="12.75" customHeight="1">
      <c r="A43" s="215" t="s">
        <v>258</v>
      </c>
      <c r="B43" s="217">
        <v>201</v>
      </c>
      <c r="C43" s="217">
        <v>128</v>
      </c>
      <c r="D43" s="216">
        <v>4550.17</v>
      </c>
      <c r="E43" s="216">
        <v>2148.37</v>
      </c>
      <c r="F43" s="216">
        <v>7060.68</v>
      </c>
      <c r="G43" s="216">
        <v>3715.61</v>
      </c>
      <c r="H43" s="216">
        <v>22.64</v>
      </c>
      <c r="I43" s="216">
        <v>16.78</v>
      </c>
      <c r="J43" s="216">
        <v>35.13</v>
      </c>
      <c r="K43" s="216">
        <v>29.03</v>
      </c>
    </row>
    <row r="44" spans="1:11" ht="12.75" customHeight="1">
      <c r="A44" s="215" t="s">
        <v>259</v>
      </c>
      <c r="B44" s="217">
        <v>78</v>
      </c>
      <c r="C44" s="217">
        <v>814</v>
      </c>
      <c r="D44" s="216">
        <v>670.76</v>
      </c>
      <c r="E44" s="216">
        <v>2356.13</v>
      </c>
      <c r="F44" s="216">
        <v>1806.65</v>
      </c>
      <c r="G44" s="216">
        <v>5484.58</v>
      </c>
      <c r="H44" s="216">
        <v>8.6</v>
      </c>
      <c r="I44" s="216">
        <v>2.89</v>
      </c>
      <c r="J44" s="216">
        <v>23.16</v>
      </c>
      <c r="K44" s="216">
        <v>6.74</v>
      </c>
    </row>
    <row r="45" spans="1:11" ht="12.75" customHeight="1">
      <c r="A45" s="215" t="s">
        <v>260</v>
      </c>
      <c r="B45" s="217">
        <v>136</v>
      </c>
      <c r="C45" s="217">
        <v>305</v>
      </c>
      <c r="D45" s="216">
        <v>4312.67</v>
      </c>
      <c r="E45" s="216">
        <v>4366.02</v>
      </c>
      <c r="F45" s="216">
        <v>4925.09</v>
      </c>
      <c r="G45" s="216">
        <v>4826.78</v>
      </c>
      <c r="H45" s="216">
        <v>31.71</v>
      </c>
      <c r="I45" s="216">
        <v>14.31</v>
      </c>
      <c r="J45" s="216">
        <v>36.21</v>
      </c>
      <c r="K45" s="216">
        <v>15.83</v>
      </c>
    </row>
    <row r="46" spans="1:11" ht="12.75" customHeight="1">
      <c r="A46" s="215" t="s">
        <v>261</v>
      </c>
      <c r="B46" s="217">
        <v>807</v>
      </c>
      <c r="C46" s="217">
        <v>2363</v>
      </c>
      <c r="D46" s="216">
        <v>3315.69</v>
      </c>
      <c r="E46" s="216">
        <v>5497.15</v>
      </c>
      <c r="F46" s="216">
        <v>8312.67</v>
      </c>
      <c r="G46" s="216">
        <v>13195.17</v>
      </c>
      <c r="H46" s="216">
        <v>4.11</v>
      </c>
      <c r="I46" s="216">
        <v>2.33</v>
      </c>
      <c r="J46" s="216">
        <v>10.3</v>
      </c>
      <c r="K46" s="216">
        <v>5.58</v>
      </c>
    </row>
    <row r="47" spans="1:11" ht="12.75" customHeight="1">
      <c r="A47" s="215" t="s">
        <v>262</v>
      </c>
      <c r="B47" s="217">
        <v>1405</v>
      </c>
      <c r="C47" s="217">
        <v>1059</v>
      </c>
      <c r="D47" s="216">
        <v>12072.59</v>
      </c>
      <c r="E47" s="216">
        <v>10391.48</v>
      </c>
      <c r="F47" s="216">
        <v>12526.86</v>
      </c>
      <c r="G47" s="216">
        <v>10799.31</v>
      </c>
      <c r="H47" s="216">
        <v>8.59</v>
      </c>
      <c r="I47" s="216">
        <v>9.81</v>
      </c>
      <c r="J47" s="216">
        <v>8.92</v>
      </c>
      <c r="K47" s="216">
        <v>10.2</v>
      </c>
    </row>
    <row r="48" spans="1:11" ht="12.75" customHeight="1">
      <c r="A48" s="215" t="s">
        <v>263</v>
      </c>
      <c r="B48" s="217">
        <v>106</v>
      </c>
      <c r="C48" s="217">
        <v>473</v>
      </c>
      <c r="D48" s="216">
        <v>2149.73</v>
      </c>
      <c r="E48" s="216">
        <v>2915.48</v>
      </c>
      <c r="F48" s="216">
        <v>2937.38</v>
      </c>
      <c r="G48" s="216">
        <v>4031.58</v>
      </c>
      <c r="H48" s="216">
        <v>20.28</v>
      </c>
      <c r="I48" s="216">
        <v>6.16</v>
      </c>
      <c r="J48" s="216">
        <v>27.71</v>
      </c>
      <c r="K48" s="216">
        <v>8.52</v>
      </c>
    </row>
    <row r="49" spans="1:11" ht="12.75" customHeight="1">
      <c r="A49" s="215" t="s">
        <v>264</v>
      </c>
      <c r="B49" s="217">
        <v>289</v>
      </c>
      <c r="C49" s="217">
        <v>948</v>
      </c>
      <c r="D49" s="216">
        <v>1862.07</v>
      </c>
      <c r="E49" s="216">
        <v>2917.15</v>
      </c>
      <c r="F49" s="216">
        <v>4666.67</v>
      </c>
      <c r="G49" s="216">
        <v>8275.31</v>
      </c>
      <c r="H49" s="216">
        <v>6.44</v>
      </c>
      <c r="I49" s="216">
        <v>3.08</v>
      </c>
      <c r="J49" s="216">
        <v>16.15</v>
      </c>
      <c r="K49" s="216">
        <v>8.73</v>
      </c>
    </row>
    <row r="50" spans="1:11" ht="12.75" customHeight="1">
      <c r="A50" s="215" t="s">
        <v>265</v>
      </c>
      <c r="B50" s="217">
        <v>111</v>
      </c>
      <c r="C50" s="217">
        <v>333</v>
      </c>
      <c r="D50" s="216">
        <v>1159.33</v>
      </c>
      <c r="E50" s="216">
        <v>1495.13</v>
      </c>
      <c r="F50" s="216">
        <v>2395.04</v>
      </c>
      <c r="G50" s="216">
        <v>3108.07</v>
      </c>
      <c r="H50" s="216">
        <v>10.54</v>
      </c>
      <c r="I50" s="216">
        <v>4.49</v>
      </c>
      <c r="J50" s="216">
        <v>21.77</v>
      </c>
      <c r="K50" s="216">
        <v>9.33</v>
      </c>
    </row>
    <row r="51" spans="1:11" ht="12.75" customHeight="1">
      <c r="A51" s="215" t="s">
        <v>266</v>
      </c>
      <c r="B51" s="217">
        <v>328</v>
      </c>
      <c r="C51" s="217">
        <v>409</v>
      </c>
      <c r="D51" s="216">
        <v>3406.04</v>
      </c>
      <c r="E51" s="216">
        <v>3097.34</v>
      </c>
      <c r="F51" s="216">
        <v>3620.18</v>
      </c>
      <c r="G51" s="216">
        <v>3287.33</v>
      </c>
      <c r="H51" s="216">
        <v>10.42</v>
      </c>
      <c r="I51" s="216">
        <v>7.57</v>
      </c>
      <c r="J51" s="216">
        <v>11.04</v>
      </c>
      <c r="K51" s="216">
        <v>8.04</v>
      </c>
    </row>
    <row r="52" spans="1:11" ht="12.75" customHeight="1">
      <c r="A52" s="215" t="s">
        <v>267</v>
      </c>
      <c r="B52" s="217">
        <v>1423</v>
      </c>
      <c r="C52" s="217">
        <v>1818</v>
      </c>
      <c r="D52" s="216">
        <v>14303.81</v>
      </c>
      <c r="E52" s="216">
        <v>13478.53</v>
      </c>
      <c r="F52" s="216">
        <v>15419.35</v>
      </c>
      <c r="G52" s="216">
        <v>14562.68</v>
      </c>
      <c r="H52" s="216">
        <v>10.05</v>
      </c>
      <c r="I52" s="216">
        <v>7.42</v>
      </c>
      <c r="J52" s="216">
        <v>10.84</v>
      </c>
      <c r="K52" s="216">
        <v>8.01</v>
      </c>
    </row>
    <row r="53" spans="1:11" ht="12.75" customHeight="1">
      <c r="A53" s="215" t="s">
        <v>268</v>
      </c>
      <c r="B53" s="217">
        <v>123</v>
      </c>
      <c r="C53" s="217">
        <v>120</v>
      </c>
      <c r="D53" s="216">
        <v>1159.76</v>
      </c>
      <c r="E53" s="216">
        <v>498.4</v>
      </c>
      <c r="F53" s="216">
        <v>1269.07</v>
      </c>
      <c r="G53" s="216">
        <v>676.92</v>
      </c>
      <c r="H53" s="216">
        <v>9.43</v>
      </c>
      <c r="I53" s="216">
        <v>4.15</v>
      </c>
      <c r="J53" s="216">
        <v>10.32</v>
      </c>
      <c r="K53" s="216">
        <v>5.64</v>
      </c>
    </row>
    <row r="54" spans="1:11" s="221" customFormat="1" ht="27" customHeight="1">
      <c r="A54" s="313" t="s">
        <v>390</v>
      </c>
      <c r="B54" s="313"/>
      <c r="C54" s="313"/>
      <c r="D54" s="313"/>
      <c r="E54" s="313"/>
      <c r="F54" s="313"/>
      <c r="G54" s="313"/>
      <c r="H54" s="313"/>
      <c r="I54" s="313"/>
      <c r="J54" s="313"/>
      <c r="K54" s="313"/>
    </row>
    <row r="55" spans="1:11" s="220" customFormat="1" ht="24.75" customHeight="1">
      <c r="A55" s="314" t="s">
        <v>216</v>
      </c>
      <c r="B55" s="316" t="s">
        <v>217</v>
      </c>
      <c r="C55" s="316"/>
      <c r="D55" s="316" t="s">
        <v>346</v>
      </c>
      <c r="E55" s="316"/>
      <c r="F55" s="316" t="s">
        <v>218</v>
      </c>
      <c r="G55" s="316"/>
      <c r="H55" s="316" t="s">
        <v>219</v>
      </c>
      <c r="I55" s="316"/>
      <c r="J55" s="316" t="s">
        <v>220</v>
      </c>
      <c r="K55" s="316"/>
    </row>
    <row r="56" spans="1:11" ht="15">
      <c r="A56" s="315"/>
      <c r="B56" s="219">
        <v>2010</v>
      </c>
      <c r="C56" s="219">
        <v>2000</v>
      </c>
      <c r="D56" s="219">
        <v>2010</v>
      </c>
      <c r="E56" s="219">
        <v>2000</v>
      </c>
      <c r="F56" s="219">
        <v>2010</v>
      </c>
      <c r="G56" s="219">
        <v>2000</v>
      </c>
      <c r="H56" s="219">
        <v>2010</v>
      </c>
      <c r="I56" s="219">
        <v>2000</v>
      </c>
      <c r="J56" s="219">
        <v>2010</v>
      </c>
      <c r="K56" s="219">
        <v>2000</v>
      </c>
    </row>
    <row r="57" spans="1:11" ht="18.75" customHeight="1">
      <c r="A57" s="215" t="s">
        <v>269</v>
      </c>
      <c r="B57" s="217">
        <v>207</v>
      </c>
      <c r="C57" s="217">
        <v>659</v>
      </c>
      <c r="D57" s="216">
        <v>3942.34</v>
      </c>
      <c r="E57" s="216">
        <v>5666.99</v>
      </c>
      <c r="F57" s="216">
        <v>5648.25</v>
      </c>
      <c r="G57" s="216">
        <v>8024.62</v>
      </c>
      <c r="H57" s="216">
        <v>19.14</v>
      </c>
      <c r="I57" s="216">
        <v>8.6</v>
      </c>
      <c r="J57" s="216">
        <v>27.29</v>
      </c>
      <c r="K57" s="216">
        <v>12.18</v>
      </c>
    </row>
    <row r="58" spans="1:11" ht="12.75" customHeight="1">
      <c r="A58" s="215" t="s">
        <v>270</v>
      </c>
      <c r="B58" s="217">
        <v>384</v>
      </c>
      <c r="C58" s="217">
        <v>487</v>
      </c>
      <c r="D58" s="216">
        <v>8009.65</v>
      </c>
      <c r="E58" s="216">
        <v>8560.04</v>
      </c>
      <c r="F58" s="216">
        <v>8635.29</v>
      </c>
      <c r="G58" s="216">
        <v>9344.06</v>
      </c>
      <c r="H58" s="216">
        <v>20.86</v>
      </c>
      <c r="I58" s="216">
        <v>17.61</v>
      </c>
      <c r="J58" s="216">
        <v>22.49</v>
      </c>
      <c r="K58" s="216">
        <v>19.19</v>
      </c>
    </row>
    <row r="59" spans="1:11" ht="12.75" customHeight="1">
      <c r="A59" s="215" t="s">
        <v>271</v>
      </c>
      <c r="B59" s="217">
        <v>219</v>
      </c>
      <c r="C59" s="217">
        <v>366</v>
      </c>
      <c r="D59" s="216">
        <v>2548.96</v>
      </c>
      <c r="E59" s="216">
        <v>2401.51</v>
      </c>
      <c r="F59" s="216">
        <v>3039.98</v>
      </c>
      <c r="G59" s="216">
        <v>3091.34</v>
      </c>
      <c r="H59" s="216">
        <v>11.64</v>
      </c>
      <c r="I59" s="216">
        <v>6.56</v>
      </c>
      <c r="J59" s="216">
        <v>13.88</v>
      </c>
      <c r="K59" s="216">
        <v>8.45</v>
      </c>
    </row>
    <row r="60" spans="1:11" ht="12.75" customHeight="1">
      <c r="A60" s="215" t="s">
        <v>272</v>
      </c>
      <c r="B60" s="217">
        <v>559</v>
      </c>
      <c r="C60" s="217">
        <v>973</v>
      </c>
      <c r="D60" s="216">
        <v>6762.74</v>
      </c>
      <c r="E60" s="216">
        <v>7701.14</v>
      </c>
      <c r="F60" s="216">
        <v>8262.79</v>
      </c>
      <c r="G60" s="216">
        <v>9198.35</v>
      </c>
      <c r="H60" s="216">
        <v>12.12</v>
      </c>
      <c r="I60" s="216">
        <v>7.92</v>
      </c>
      <c r="J60" s="216">
        <v>14.78</v>
      </c>
      <c r="K60" s="216">
        <v>9.45</v>
      </c>
    </row>
    <row r="61" spans="1:11" ht="12.75" customHeight="1">
      <c r="A61" s="215" t="s">
        <v>273</v>
      </c>
      <c r="B61" s="217">
        <v>95</v>
      </c>
      <c r="C61" s="217">
        <v>153</v>
      </c>
      <c r="D61" s="216">
        <v>417.98</v>
      </c>
      <c r="E61" s="216">
        <v>588.21</v>
      </c>
      <c r="F61" s="216">
        <v>752.11</v>
      </c>
      <c r="G61" s="216">
        <v>1031.59</v>
      </c>
      <c r="H61" s="216">
        <v>4.4</v>
      </c>
      <c r="I61" s="216">
        <v>3.87</v>
      </c>
      <c r="J61" s="216">
        <v>7.92</v>
      </c>
      <c r="K61" s="216">
        <v>6.74</v>
      </c>
    </row>
    <row r="62" spans="1:11" ht="12.75" customHeight="1">
      <c r="A62" s="215" t="s">
        <v>274</v>
      </c>
      <c r="B62" s="217">
        <v>170</v>
      </c>
      <c r="C62" s="217">
        <v>289</v>
      </c>
      <c r="D62" s="216">
        <v>2056.45</v>
      </c>
      <c r="E62" s="216">
        <v>1091.22</v>
      </c>
      <c r="F62" s="216">
        <v>3914.65</v>
      </c>
      <c r="G62" s="216">
        <v>2858.99</v>
      </c>
      <c r="H62" s="216">
        <v>12.1</v>
      </c>
      <c r="I62" s="216">
        <v>3.78</v>
      </c>
      <c r="J62" s="216">
        <v>23.03</v>
      </c>
      <c r="K62" s="216">
        <v>9.89</v>
      </c>
    </row>
    <row r="63" spans="1:11" ht="12.75" customHeight="1">
      <c r="A63" s="215" t="s">
        <v>275</v>
      </c>
      <c r="B63" s="217">
        <v>518</v>
      </c>
      <c r="C63" s="217">
        <v>489</v>
      </c>
      <c r="D63" s="216">
        <v>4352.82</v>
      </c>
      <c r="E63" s="216">
        <v>4060.87</v>
      </c>
      <c r="F63" s="216">
        <v>4825.95</v>
      </c>
      <c r="G63" s="216">
        <v>4527.91</v>
      </c>
      <c r="H63" s="216">
        <v>8.4</v>
      </c>
      <c r="I63" s="216">
        <v>8.3</v>
      </c>
      <c r="J63" s="216">
        <v>9.32</v>
      </c>
      <c r="K63" s="216">
        <v>9.26</v>
      </c>
    </row>
    <row r="64" spans="1:11" ht="12.75" customHeight="1">
      <c r="A64" s="215" t="s">
        <v>276</v>
      </c>
      <c r="B64" s="217">
        <v>390</v>
      </c>
      <c r="C64" s="217">
        <v>579</v>
      </c>
      <c r="D64" s="216">
        <v>5140.14</v>
      </c>
      <c r="E64" s="216">
        <v>6721.9</v>
      </c>
      <c r="F64" s="216">
        <v>5370.87</v>
      </c>
      <c r="G64" s="216">
        <v>7121.12</v>
      </c>
      <c r="H64" s="216">
        <v>13.18</v>
      </c>
      <c r="I64" s="216">
        <v>11.61</v>
      </c>
      <c r="J64" s="216">
        <v>13.77</v>
      </c>
      <c r="K64" s="216">
        <v>12.3</v>
      </c>
    </row>
    <row r="65" spans="1:11" ht="12.75" customHeight="1">
      <c r="A65" s="215" t="s">
        <v>316</v>
      </c>
      <c r="B65" s="217">
        <v>183</v>
      </c>
      <c r="C65" s="217">
        <v>513</v>
      </c>
      <c r="D65" s="216">
        <v>1090.14</v>
      </c>
      <c r="E65" s="216">
        <v>1846.02</v>
      </c>
      <c r="F65" s="216">
        <v>2206.07</v>
      </c>
      <c r="G65" s="216">
        <v>3081.78</v>
      </c>
      <c r="H65" s="216">
        <v>5.96</v>
      </c>
      <c r="I65" s="216">
        <v>3.6</v>
      </c>
      <c r="J65" s="216">
        <v>12.06</v>
      </c>
      <c r="K65" s="216">
        <v>6.01</v>
      </c>
    </row>
    <row r="66" spans="1:11" ht="12.75" customHeight="1">
      <c r="A66" s="215" t="s">
        <v>277</v>
      </c>
      <c r="B66" s="217">
        <v>108</v>
      </c>
      <c r="C66" s="217">
        <v>299</v>
      </c>
      <c r="D66" s="216">
        <v>2794.7</v>
      </c>
      <c r="E66" s="216">
        <v>3297.77</v>
      </c>
      <c r="F66" s="216">
        <v>4179.35</v>
      </c>
      <c r="G66" s="216">
        <v>4155.59</v>
      </c>
      <c r="H66" s="216">
        <v>25.88</v>
      </c>
      <c r="I66" s="216">
        <v>11.03</v>
      </c>
      <c r="J66" s="216">
        <v>38.7</v>
      </c>
      <c r="K66" s="216">
        <v>13.9</v>
      </c>
    </row>
    <row r="67" spans="1:11" ht="12.75" customHeight="1">
      <c r="A67" s="215" t="s">
        <v>278</v>
      </c>
      <c r="B67" s="217">
        <v>587</v>
      </c>
      <c r="C67" s="217">
        <v>757</v>
      </c>
      <c r="D67" s="216">
        <v>4186.46</v>
      </c>
      <c r="E67" s="216">
        <v>4459.03</v>
      </c>
      <c r="F67" s="216">
        <v>5650.06</v>
      </c>
      <c r="G67" s="216">
        <v>6806.39</v>
      </c>
      <c r="H67" s="216">
        <v>7.13</v>
      </c>
      <c r="I67" s="216">
        <v>5.9</v>
      </c>
      <c r="J67" s="216">
        <v>9.63</v>
      </c>
      <c r="K67" s="216">
        <v>8.99</v>
      </c>
    </row>
    <row r="68" spans="1:11" ht="12.75" customHeight="1">
      <c r="A68" s="215" t="s">
        <v>279</v>
      </c>
      <c r="B68" s="217">
        <v>460</v>
      </c>
      <c r="C68" s="217">
        <v>743</v>
      </c>
      <c r="D68" s="216">
        <v>2581.71</v>
      </c>
      <c r="E68" s="216">
        <v>2753.28</v>
      </c>
      <c r="F68" s="216">
        <v>3228.25</v>
      </c>
      <c r="G68" s="216">
        <v>3594.62</v>
      </c>
      <c r="H68" s="216">
        <v>5.61</v>
      </c>
      <c r="I68" s="216">
        <v>3.71</v>
      </c>
      <c r="J68" s="216">
        <v>7.02</v>
      </c>
      <c r="K68" s="216">
        <v>4.84</v>
      </c>
    </row>
    <row r="69" spans="1:11" ht="12.75" customHeight="1">
      <c r="A69" s="215" t="s">
        <v>280</v>
      </c>
      <c r="B69" s="217">
        <v>155</v>
      </c>
      <c r="C69" s="217">
        <v>286</v>
      </c>
      <c r="D69" s="216">
        <v>3386.21</v>
      </c>
      <c r="E69" s="216">
        <v>3189.68</v>
      </c>
      <c r="F69" s="216">
        <v>5420.58</v>
      </c>
      <c r="G69" s="216">
        <v>5639.87</v>
      </c>
      <c r="H69" s="216">
        <v>21.85</v>
      </c>
      <c r="I69" s="216">
        <v>11.15</v>
      </c>
      <c r="J69" s="216">
        <v>34.97</v>
      </c>
      <c r="K69" s="216">
        <v>19.72</v>
      </c>
    </row>
    <row r="70" spans="1:11" ht="12.75" customHeight="1">
      <c r="A70" s="215" t="s">
        <v>281</v>
      </c>
      <c r="B70" s="217">
        <v>176</v>
      </c>
      <c r="C70" s="217">
        <v>458</v>
      </c>
      <c r="D70" s="216">
        <v>1025.34</v>
      </c>
      <c r="E70" s="216">
        <v>1451.47</v>
      </c>
      <c r="F70" s="216">
        <v>1623.6</v>
      </c>
      <c r="G70" s="216">
        <v>2209.53</v>
      </c>
      <c r="H70" s="216">
        <v>5.83</v>
      </c>
      <c r="I70" s="216">
        <v>3.17</v>
      </c>
      <c r="J70" s="216">
        <v>9.23</v>
      </c>
      <c r="K70" s="216">
        <v>4.82</v>
      </c>
    </row>
    <row r="71" spans="1:11" ht="12.75" customHeight="1">
      <c r="A71" s="215" t="s">
        <v>200</v>
      </c>
      <c r="B71" s="217">
        <v>1111</v>
      </c>
      <c r="C71" s="217">
        <v>2507</v>
      </c>
      <c r="D71" s="216">
        <v>8872.24</v>
      </c>
      <c r="E71" s="216">
        <v>9200.36</v>
      </c>
      <c r="F71" s="216">
        <v>11513.62</v>
      </c>
      <c r="G71" s="216">
        <v>10605.04</v>
      </c>
      <c r="H71" s="216">
        <v>8</v>
      </c>
      <c r="I71" s="216">
        <v>3.67</v>
      </c>
      <c r="J71" s="216">
        <v>10.38</v>
      </c>
      <c r="K71" s="216">
        <v>4.23</v>
      </c>
    </row>
    <row r="72" spans="1:11" ht="12.75" customHeight="1">
      <c r="A72" s="215" t="s">
        <v>282</v>
      </c>
      <c r="B72" s="217">
        <v>463</v>
      </c>
      <c r="C72" s="217">
        <v>739</v>
      </c>
      <c r="D72" s="216">
        <v>1486.47</v>
      </c>
      <c r="E72" s="216">
        <v>1989.11</v>
      </c>
      <c r="F72" s="216">
        <v>1547.12</v>
      </c>
      <c r="G72" s="216">
        <v>2126.13</v>
      </c>
      <c r="H72" s="216">
        <v>3.21</v>
      </c>
      <c r="I72" s="216">
        <v>2.69</v>
      </c>
      <c r="J72" s="216">
        <v>3.34</v>
      </c>
      <c r="K72" s="216">
        <v>2.88</v>
      </c>
    </row>
    <row r="73" spans="1:11" ht="12.75" customHeight="1">
      <c r="A73" s="215" t="s">
        <v>283</v>
      </c>
      <c r="B73" s="217">
        <v>89</v>
      </c>
      <c r="C73" s="217">
        <v>220</v>
      </c>
      <c r="D73" s="216">
        <v>1316.9</v>
      </c>
      <c r="E73" s="216">
        <v>1329.45</v>
      </c>
      <c r="F73" s="216">
        <v>1839.55</v>
      </c>
      <c r="G73" s="216">
        <v>1751.03</v>
      </c>
      <c r="H73" s="216">
        <v>14.8</v>
      </c>
      <c r="I73" s="216">
        <v>6.04</v>
      </c>
      <c r="J73" s="216">
        <v>20.67</v>
      </c>
      <c r="K73" s="216">
        <v>7.96</v>
      </c>
    </row>
    <row r="74" spans="1:11" ht="12.75" customHeight="1">
      <c r="A74" s="215" t="s">
        <v>284</v>
      </c>
      <c r="B74" s="217">
        <v>373</v>
      </c>
      <c r="C74" s="217">
        <v>602</v>
      </c>
      <c r="D74" s="216">
        <v>2483.31</v>
      </c>
      <c r="E74" s="216">
        <v>3036.37</v>
      </c>
      <c r="F74" s="216">
        <v>3019.7</v>
      </c>
      <c r="G74" s="216">
        <v>3574.46</v>
      </c>
      <c r="H74" s="216">
        <v>6.66</v>
      </c>
      <c r="I74" s="216">
        <v>5.04</v>
      </c>
      <c r="J74" s="216">
        <v>8.1</v>
      </c>
      <c r="K74" s="216">
        <v>5.94</v>
      </c>
    </row>
    <row r="75" spans="1:11" ht="12.75" customHeight="1">
      <c r="A75" s="215" t="s">
        <v>285</v>
      </c>
      <c r="B75" s="217">
        <v>371</v>
      </c>
      <c r="C75" s="217">
        <v>401</v>
      </c>
      <c r="D75" s="216">
        <v>1526.43</v>
      </c>
      <c r="E75" s="216">
        <v>1769.41</v>
      </c>
      <c r="F75" s="216">
        <v>1695.45</v>
      </c>
      <c r="G75" s="216">
        <v>1954.11</v>
      </c>
      <c r="H75" s="216">
        <v>4.11</v>
      </c>
      <c r="I75" s="216">
        <v>4.41</v>
      </c>
      <c r="J75" s="216">
        <v>4.57</v>
      </c>
      <c r="K75" s="216">
        <v>4.87</v>
      </c>
    </row>
    <row r="76" spans="1:11" ht="12.75" customHeight="1">
      <c r="A76" s="215" t="s">
        <v>286</v>
      </c>
      <c r="B76" s="217">
        <v>345</v>
      </c>
      <c r="C76" s="217">
        <v>525</v>
      </c>
      <c r="D76" s="216">
        <v>1952.46</v>
      </c>
      <c r="E76" s="216">
        <v>3573.06</v>
      </c>
      <c r="F76" s="216">
        <v>3612.25</v>
      </c>
      <c r="G76" s="216">
        <v>4478.02</v>
      </c>
      <c r="H76" s="216">
        <v>5.66</v>
      </c>
      <c r="I76" s="216">
        <v>6.81</v>
      </c>
      <c r="J76" s="216">
        <v>10.47</v>
      </c>
      <c r="K76" s="216">
        <v>8.53</v>
      </c>
    </row>
    <row r="77" spans="1:11" ht="12.75" customHeight="1">
      <c r="A77" s="215" t="s">
        <v>287</v>
      </c>
      <c r="B77" s="217">
        <v>359</v>
      </c>
      <c r="C77" s="217">
        <v>246</v>
      </c>
      <c r="D77" s="216">
        <v>2551.52</v>
      </c>
      <c r="E77" s="216">
        <v>1966.5</v>
      </c>
      <c r="F77" s="216">
        <v>3772.76</v>
      </c>
      <c r="G77" s="216">
        <v>2272.98</v>
      </c>
      <c r="H77" s="216">
        <v>7.11</v>
      </c>
      <c r="I77" s="216">
        <v>7.99</v>
      </c>
      <c r="J77" s="216">
        <v>10.51</v>
      </c>
      <c r="K77" s="216">
        <v>9.24</v>
      </c>
    </row>
    <row r="78" spans="1:11" ht="12.75" customHeight="1">
      <c r="A78" s="215" t="s">
        <v>288</v>
      </c>
      <c r="B78" s="217">
        <v>240</v>
      </c>
      <c r="C78" s="217">
        <v>732</v>
      </c>
      <c r="D78" s="216">
        <v>1469.06</v>
      </c>
      <c r="E78" s="216">
        <v>2049.42</v>
      </c>
      <c r="F78" s="216">
        <v>3553.92</v>
      </c>
      <c r="G78" s="216">
        <v>3591.98</v>
      </c>
      <c r="H78" s="216">
        <v>6.12</v>
      </c>
      <c r="I78" s="216">
        <v>2.8</v>
      </c>
      <c r="J78" s="216">
        <v>14.81</v>
      </c>
      <c r="K78" s="216">
        <v>4.91</v>
      </c>
    </row>
    <row r="79" spans="1:11" ht="12.75" customHeight="1">
      <c r="A79" s="215" t="s">
        <v>289</v>
      </c>
      <c r="B79" s="217">
        <v>357</v>
      </c>
      <c r="C79" s="217">
        <v>610</v>
      </c>
      <c r="D79" s="216">
        <v>1624.56</v>
      </c>
      <c r="E79" s="216">
        <v>2206.18</v>
      </c>
      <c r="F79" s="216">
        <v>1932.08</v>
      </c>
      <c r="G79" s="216">
        <v>2795.8</v>
      </c>
      <c r="H79" s="216">
        <v>4.55</v>
      </c>
      <c r="I79" s="216">
        <v>3.62</v>
      </c>
      <c r="J79" s="216">
        <v>5.41</v>
      </c>
      <c r="K79" s="216">
        <v>4.58</v>
      </c>
    </row>
    <row r="80" spans="1:11" ht="12.75" customHeight="1">
      <c r="A80" s="215" t="s">
        <v>290</v>
      </c>
      <c r="B80" s="217">
        <v>82</v>
      </c>
      <c r="C80" s="217">
        <v>140</v>
      </c>
      <c r="D80" s="216">
        <v>1071.67</v>
      </c>
      <c r="E80" s="216">
        <v>994.01</v>
      </c>
      <c r="F80" s="216">
        <v>1528.06</v>
      </c>
      <c r="G80" s="216">
        <v>1545.66</v>
      </c>
      <c r="H80" s="216">
        <v>13.07</v>
      </c>
      <c r="I80" s="216">
        <v>7.1</v>
      </c>
      <c r="J80" s="216">
        <v>18.63</v>
      </c>
      <c r="K80" s="216">
        <v>11.04</v>
      </c>
    </row>
    <row r="81" spans="1:11" ht="12.75" customHeight="1">
      <c r="A81" s="215" t="s">
        <v>291</v>
      </c>
      <c r="B81" s="217">
        <v>126</v>
      </c>
      <c r="C81" s="217">
        <v>198</v>
      </c>
      <c r="D81" s="216">
        <v>704.57</v>
      </c>
      <c r="E81" s="216">
        <v>1389.34</v>
      </c>
      <c r="F81" s="216">
        <v>1347.05</v>
      </c>
      <c r="G81" s="216">
        <v>2294.57</v>
      </c>
      <c r="H81" s="216">
        <v>5.59</v>
      </c>
      <c r="I81" s="216">
        <v>7.02</v>
      </c>
      <c r="J81" s="216">
        <v>10.69</v>
      </c>
      <c r="K81" s="216">
        <v>11.59</v>
      </c>
    </row>
    <row r="82" spans="1:11" ht="12.75" customHeight="1">
      <c r="A82" s="215" t="s">
        <v>292</v>
      </c>
      <c r="B82" s="217">
        <v>150</v>
      </c>
      <c r="C82" s="217">
        <v>335</v>
      </c>
      <c r="D82" s="216">
        <v>1642.15</v>
      </c>
      <c r="E82" s="216">
        <v>2447.32</v>
      </c>
      <c r="F82" s="216">
        <v>2721.6</v>
      </c>
      <c r="G82" s="216">
        <v>4187.68</v>
      </c>
      <c r="H82" s="216">
        <v>10.95</v>
      </c>
      <c r="I82" s="216">
        <v>7.31</v>
      </c>
      <c r="J82" s="216">
        <v>18.14</v>
      </c>
      <c r="K82" s="216">
        <v>12.5</v>
      </c>
    </row>
    <row r="83" spans="1:11" ht="12.75" customHeight="1">
      <c r="A83" s="215" t="s">
        <v>348</v>
      </c>
      <c r="B83" s="217">
        <v>84</v>
      </c>
      <c r="C83" s="217">
        <v>201</v>
      </c>
      <c r="D83" s="216">
        <v>1245.02</v>
      </c>
      <c r="E83" s="216">
        <v>1114.33</v>
      </c>
      <c r="F83" s="216">
        <v>2299.69</v>
      </c>
      <c r="G83" s="216">
        <v>2712.9</v>
      </c>
      <c r="H83" s="216">
        <v>14.82</v>
      </c>
      <c r="I83" s="216">
        <v>5.54</v>
      </c>
      <c r="J83" s="216">
        <v>27.38</v>
      </c>
      <c r="K83" s="216">
        <v>13.5</v>
      </c>
    </row>
    <row r="84" spans="1:11" ht="12.75" customHeight="1">
      <c r="A84" s="215" t="s">
        <v>293</v>
      </c>
      <c r="B84" s="217">
        <v>422</v>
      </c>
      <c r="C84" s="217">
        <v>859</v>
      </c>
      <c r="D84" s="216">
        <v>5530.78</v>
      </c>
      <c r="E84" s="216">
        <v>6809.16</v>
      </c>
      <c r="F84" s="216">
        <v>6145.36</v>
      </c>
      <c r="G84" s="216">
        <v>8418.36</v>
      </c>
      <c r="H84" s="216">
        <v>13.11</v>
      </c>
      <c r="I84" s="216">
        <v>7.93</v>
      </c>
      <c r="J84" s="216">
        <v>14.56</v>
      </c>
      <c r="K84" s="216">
        <v>9.8</v>
      </c>
    </row>
    <row r="85" spans="1:11" ht="12.75" customHeight="1">
      <c r="A85" s="215" t="s">
        <v>294</v>
      </c>
      <c r="B85" s="217">
        <v>151</v>
      </c>
      <c r="C85" s="217">
        <v>360</v>
      </c>
      <c r="D85" s="216">
        <v>1795.17</v>
      </c>
      <c r="E85" s="216">
        <v>1701.48</v>
      </c>
      <c r="F85" s="216">
        <v>2983.48</v>
      </c>
      <c r="G85" s="216">
        <v>3142.86</v>
      </c>
      <c r="H85" s="216">
        <v>11.89</v>
      </c>
      <c r="I85" s="216">
        <v>4.74</v>
      </c>
      <c r="J85" s="216">
        <v>19.76</v>
      </c>
      <c r="K85" s="216">
        <v>8.75</v>
      </c>
    </row>
    <row r="86" spans="1:11" ht="12.75" customHeight="1">
      <c r="A86" s="215" t="s">
        <v>240</v>
      </c>
      <c r="B86" s="217">
        <v>40</v>
      </c>
      <c r="C86" s="217">
        <v>138</v>
      </c>
      <c r="D86" s="216">
        <v>734.26</v>
      </c>
      <c r="E86" s="216">
        <v>658.14</v>
      </c>
      <c r="F86" s="216">
        <v>1563.51</v>
      </c>
      <c r="G86" s="216">
        <v>2278.56</v>
      </c>
      <c r="H86" s="216">
        <v>18.36</v>
      </c>
      <c r="I86" s="216">
        <v>4.77</v>
      </c>
      <c r="J86" s="216">
        <v>39.09</v>
      </c>
      <c r="K86" s="216">
        <v>16.51</v>
      </c>
    </row>
    <row r="87" spans="1:11" ht="12.75" customHeight="1">
      <c r="A87" s="215" t="s">
        <v>295</v>
      </c>
      <c r="B87" s="217">
        <v>91</v>
      </c>
      <c r="C87" s="217">
        <v>443</v>
      </c>
      <c r="D87" s="216">
        <v>1349.29</v>
      </c>
      <c r="E87" s="216">
        <v>1394.95</v>
      </c>
      <c r="F87" s="216">
        <v>2799.8</v>
      </c>
      <c r="G87" s="216">
        <v>3240.95</v>
      </c>
      <c r="H87" s="216">
        <v>14.83</v>
      </c>
      <c r="I87" s="216">
        <v>3.16</v>
      </c>
      <c r="J87" s="216">
        <v>30.77</v>
      </c>
      <c r="K87" s="216">
        <v>7.33</v>
      </c>
    </row>
    <row r="88" spans="1:11" ht="12.75" customHeight="1">
      <c r="A88" s="215" t="s">
        <v>296</v>
      </c>
      <c r="B88" s="217">
        <v>163</v>
      </c>
      <c r="C88" s="217">
        <v>299</v>
      </c>
      <c r="D88" s="216">
        <v>790.04</v>
      </c>
      <c r="E88" s="216">
        <v>1124.53</v>
      </c>
      <c r="F88" s="216">
        <v>1120.5</v>
      </c>
      <c r="G88" s="216">
        <v>1687.29</v>
      </c>
      <c r="H88" s="216">
        <v>4.85</v>
      </c>
      <c r="I88" s="216">
        <v>3.76</v>
      </c>
      <c r="J88" s="216">
        <v>6.87</v>
      </c>
      <c r="K88" s="216">
        <v>5.64</v>
      </c>
    </row>
    <row r="89" spans="1:11" ht="12.75" customHeight="1">
      <c r="A89" s="215" t="s">
        <v>297</v>
      </c>
      <c r="B89" s="217">
        <v>714</v>
      </c>
      <c r="C89" s="217">
        <v>1040</v>
      </c>
      <c r="D89" s="216">
        <v>6896.13</v>
      </c>
      <c r="E89" s="216">
        <v>5523.09</v>
      </c>
      <c r="F89" s="216">
        <v>8176.39</v>
      </c>
      <c r="G89" s="216">
        <v>6402.76</v>
      </c>
      <c r="H89" s="216">
        <v>9.66</v>
      </c>
      <c r="I89" s="216">
        <v>5.31</v>
      </c>
      <c r="J89" s="216">
        <v>11.45</v>
      </c>
      <c r="K89" s="216">
        <v>6.16</v>
      </c>
    </row>
    <row r="90" spans="1:11" ht="12.75" customHeight="1">
      <c r="A90" s="215" t="s">
        <v>298</v>
      </c>
      <c r="B90" s="217">
        <v>79</v>
      </c>
      <c r="C90" s="217">
        <v>358</v>
      </c>
      <c r="D90" s="216">
        <v>887.97</v>
      </c>
      <c r="E90" s="216">
        <v>1741.37</v>
      </c>
      <c r="F90" s="216">
        <v>1351.96</v>
      </c>
      <c r="G90" s="216">
        <v>3068.85</v>
      </c>
      <c r="H90" s="216">
        <v>11.24</v>
      </c>
      <c r="I90" s="216">
        <v>4.86</v>
      </c>
      <c r="J90" s="216">
        <v>17.11</v>
      </c>
      <c r="K90" s="216">
        <v>8.57</v>
      </c>
    </row>
    <row r="91" spans="1:11" ht="12.75" customHeight="1">
      <c r="A91" s="215" t="s">
        <v>299</v>
      </c>
      <c r="B91" s="217">
        <v>76</v>
      </c>
      <c r="C91" s="217">
        <v>266</v>
      </c>
      <c r="D91" s="216">
        <v>845.26</v>
      </c>
      <c r="E91" s="216">
        <v>1376.34</v>
      </c>
      <c r="F91" s="216">
        <v>2415.5</v>
      </c>
      <c r="G91" s="216">
        <v>3893.83</v>
      </c>
      <c r="H91" s="216">
        <v>11.12</v>
      </c>
      <c r="I91" s="216">
        <v>5.19</v>
      </c>
      <c r="J91" s="216">
        <v>31.78</v>
      </c>
      <c r="K91" s="216">
        <v>14.64</v>
      </c>
    </row>
    <row r="92" spans="1:11" ht="12.75" customHeight="1">
      <c r="A92" s="215" t="s">
        <v>300</v>
      </c>
      <c r="B92" s="217">
        <v>148</v>
      </c>
      <c r="C92" s="217">
        <v>497</v>
      </c>
      <c r="D92" s="216">
        <v>797.83</v>
      </c>
      <c r="E92" s="216">
        <v>1775.74</v>
      </c>
      <c r="F92" s="216">
        <v>1402.71</v>
      </c>
      <c r="G92" s="216">
        <v>2786.94</v>
      </c>
      <c r="H92" s="216">
        <v>5.39</v>
      </c>
      <c r="I92" s="216">
        <v>3.57</v>
      </c>
      <c r="J92" s="216">
        <v>9.48</v>
      </c>
      <c r="K92" s="216">
        <v>5.61</v>
      </c>
    </row>
    <row r="93" spans="1:11" ht="12.75" customHeight="1">
      <c r="A93" s="215" t="s">
        <v>301</v>
      </c>
      <c r="B93" s="217">
        <v>153</v>
      </c>
      <c r="C93" s="217">
        <v>360</v>
      </c>
      <c r="D93" s="216">
        <v>1065.19</v>
      </c>
      <c r="E93" s="216">
        <v>1729.41</v>
      </c>
      <c r="F93" s="216">
        <v>1645.18</v>
      </c>
      <c r="G93" s="216">
        <v>2381.13</v>
      </c>
      <c r="H93" s="216">
        <v>6.96</v>
      </c>
      <c r="I93" s="216">
        <v>4.8</v>
      </c>
      <c r="J93" s="216">
        <v>10.75</v>
      </c>
      <c r="K93" s="216">
        <v>6.61</v>
      </c>
    </row>
    <row r="94" spans="1:11" ht="12.75" customHeight="1">
      <c r="A94" s="215" t="s">
        <v>302</v>
      </c>
      <c r="B94" s="217">
        <v>676</v>
      </c>
      <c r="C94" s="217">
        <v>644</v>
      </c>
      <c r="D94" s="216">
        <v>3907.82</v>
      </c>
      <c r="E94" s="216">
        <v>3367.51</v>
      </c>
      <c r="F94" s="216">
        <v>7375.21</v>
      </c>
      <c r="G94" s="216">
        <v>4122.73</v>
      </c>
      <c r="H94" s="216">
        <v>5.78</v>
      </c>
      <c r="I94" s="216">
        <v>5.23</v>
      </c>
      <c r="J94" s="216">
        <v>10.91</v>
      </c>
      <c r="K94" s="216">
        <v>6.4</v>
      </c>
    </row>
    <row r="95" spans="1:11" ht="12.75" customHeight="1">
      <c r="A95" s="215" t="s">
        <v>303</v>
      </c>
      <c r="B95" s="217">
        <v>122</v>
      </c>
      <c r="C95" s="217">
        <v>251</v>
      </c>
      <c r="D95" s="216">
        <v>1073.05</v>
      </c>
      <c r="E95" s="216">
        <v>424.81</v>
      </c>
      <c r="F95" s="216">
        <v>1851.68</v>
      </c>
      <c r="G95" s="216">
        <v>793.85</v>
      </c>
      <c r="H95" s="216">
        <v>8.8</v>
      </c>
      <c r="I95" s="216">
        <v>1.69</v>
      </c>
      <c r="J95" s="216">
        <v>15.18</v>
      </c>
      <c r="K95" s="216">
        <v>3.16</v>
      </c>
    </row>
    <row r="96" spans="1:11" ht="12.75" customHeight="1">
      <c r="A96" s="215" t="s">
        <v>304</v>
      </c>
      <c r="B96" s="217">
        <v>93</v>
      </c>
      <c r="C96" s="217">
        <v>177</v>
      </c>
      <c r="D96" s="216">
        <v>425.11</v>
      </c>
      <c r="E96" s="216">
        <v>615.78</v>
      </c>
      <c r="F96" s="216">
        <v>610.04</v>
      </c>
      <c r="G96" s="216">
        <v>885.85</v>
      </c>
      <c r="H96" s="216">
        <v>4.57</v>
      </c>
      <c r="I96" s="216">
        <v>3.48</v>
      </c>
      <c r="J96" s="216">
        <v>6.56</v>
      </c>
      <c r="K96" s="216">
        <v>5</v>
      </c>
    </row>
    <row r="97" spans="1:11" ht="12.75" customHeight="1">
      <c r="A97" s="215" t="s">
        <v>350</v>
      </c>
      <c r="B97" s="217">
        <v>98</v>
      </c>
      <c r="C97" s="217">
        <v>536</v>
      </c>
      <c r="D97" s="216">
        <v>2255.87</v>
      </c>
      <c r="E97" s="216">
        <v>5281.24</v>
      </c>
      <c r="F97" s="216">
        <v>5298.31</v>
      </c>
      <c r="G97" s="216">
        <v>7762.43</v>
      </c>
      <c r="H97" s="216">
        <v>23.02</v>
      </c>
      <c r="I97" s="216">
        <v>9.85</v>
      </c>
      <c r="J97" s="216">
        <v>54.06</v>
      </c>
      <c r="K97" s="216">
        <v>14.48</v>
      </c>
    </row>
    <row r="98" spans="1:11" ht="12.75" customHeight="1">
      <c r="A98" s="215" t="s">
        <v>305</v>
      </c>
      <c r="B98" s="217">
        <v>241</v>
      </c>
      <c r="C98" s="217">
        <v>715</v>
      </c>
      <c r="D98" s="216">
        <v>2408.88</v>
      </c>
      <c r="E98" s="216">
        <v>3289.58</v>
      </c>
      <c r="F98" s="216">
        <v>3284.54</v>
      </c>
      <c r="G98" s="216">
        <v>4801.75</v>
      </c>
      <c r="H98" s="216">
        <v>10</v>
      </c>
      <c r="I98" s="216">
        <v>4.6</v>
      </c>
      <c r="J98" s="216">
        <v>13.63</v>
      </c>
      <c r="K98" s="216">
        <v>6.72</v>
      </c>
    </row>
    <row r="99" spans="1:11" ht="12.75" customHeight="1">
      <c r="A99" s="215" t="s">
        <v>306</v>
      </c>
      <c r="B99" s="217">
        <v>805</v>
      </c>
      <c r="C99" s="217">
        <v>569</v>
      </c>
      <c r="D99" s="216">
        <v>7847.63</v>
      </c>
      <c r="E99" s="216">
        <v>7354.11</v>
      </c>
      <c r="F99" s="216">
        <v>8912.09</v>
      </c>
      <c r="G99" s="216">
        <v>9132.42</v>
      </c>
      <c r="H99" s="216">
        <v>9.77</v>
      </c>
      <c r="I99" s="216">
        <v>12.92</v>
      </c>
      <c r="J99" s="216">
        <v>11.07</v>
      </c>
      <c r="K99" s="216">
        <v>16.05</v>
      </c>
    </row>
    <row r="100" spans="1:11" ht="12.75" customHeight="1">
      <c r="A100" s="215" t="s">
        <v>307</v>
      </c>
      <c r="B100" s="217">
        <v>89</v>
      </c>
      <c r="C100" s="217">
        <v>367</v>
      </c>
      <c r="D100" s="216">
        <v>1068.26</v>
      </c>
      <c r="E100" s="216">
        <v>1488.4</v>
      </c>
      <c r="F100" s="216">
        <v>2224.49</v>
      </c>
      <c r="G100" s="216">
        <v>2992.53</v>
      </c>
      <c r="H100" s="216">
        <v>12.42</v>
      </c>
      <c r="I100" s="216">
        <v>4.06</v>
      </c>
      <c r="J100" s="216">
        <v>25.28</v>
      </c>
      <c r="K100" s="216">
        <v>8.15</v>
      </c>
    </row>
    <row r="101" spans="1:11" ht="12.75" customHeight="1">
      <c r="A101" s="215" t="s">
        <v>308</v>
      </c>
      <c r="B101" s="217">
        <v>158</v>
      </c>
      <c r="C101" s="217">
        <v>422</v>
      </c>
      <c r="D101" s="216">
        <v>2429.26</v>
      </c>
      <c r="E101" s="216">
        <v>776.31</v>
      </c>
      <c r="F101" s="216">
        <v>3012.27</v>
      </c>
      <c r="G101" s="216">
        <v>1151.18</v>
      </c>
      <c r="H101" s="216">
        <v>15.38</v>
      </c>
      <c r="I101" s="216">
        <v>1.84</v>
      </c>
      <c r="J101" s="216">
        <v>19.07</v>
      </c>
      <c r="K101" s="216">
        <v>2.73</v>
      </c>
    </row>
    <row r="102" spans="1:11" ht="12.75" customHeight="1">
      <c r="A102" s="215" t="s">
        <v>309</v>
      </c>
      <c r="B102" s="217">
        <v>80</v>
      </c>
      <c r="C102" s="217">
        <v>162</v>
      </c>
      <c r="D102" s="216">
        <v>1013.7</v>
      </c>
      <c r="E102" s="216">
        <v>1435.32</v>
      </c>
      <c r="F102" s="216">
        <v>1600.45</v>
      </c>
      <c r="G102" s="216">
        <v>1877.95</v>
      </c>
      <c r="H102" s="216">
        <v>12.67</v>
      </c>
      <c r="I102" s="216">
        <v>8.86</v>
      </c>
      <c r="J102" s="216">
        <v>20.01</v>
      </c>
      <c r="K102" s="216">
        <v>11.59</v>
      </c>
    </row>
    <row r="103" spans="1:11" ht="12.75" customHeight="1">
      <c r="A103" s="215" t="s">
        <v>310</v>
      </c>
      <c r="B103" s="217">
        <v>257</v>
      </c>
      <c r="C103" s="217">
        <v>510</v>
      </c>
      <c r="D103" s="216">
        <v>2468.23</v>
      </c>
      <c r="E103" s="216">
        <v>4084.82</v>
      </c>
      <c r="F103" s="216">
        <v>2922.38</v>
      </c>
      <c r="G103" s="216">
        <v>4420.57</v>
      </c>
      <c r="H103" s="216">
        <v>9.6</v>
      </c>
      <c r="I103" s="216">
        <v>8.01</v>
      </c>
      <c r="J103" s="216">
        <v>11.37</v>
      </c>
      <c r="K103" s="216">
        <v>8.67</v>
      </c>
    </row>
    <row r="104" spans="1:11" ht="12.75" customHeight="1">
      <c r="A104" s="215" t="s">
        <v>311</v>
      </c>
      <c r="B104" s="217">
        <v>1502</v>
      </c>
      <c r="C104" s="217">
        <v>1655</v>
      </c>
      <c r="D104" s="216">
        <v>13251.48</v>
      </c>
      <c r="E104" s="216">
        <v>12593.77</v>
      </c>
      <c r="F104" s="216">
        <v>13811.87</v>
      </c>
      <c r="G104" s="216">
        <v>14058.38</v>
      </c>
      <c r="H104" s="216">
        <v>8.82</v>
      </c>
      <c r="I104" s="216">
        <v>7.61</v>
      </c>
      <c r="J104" s="216">
        <v>9.2</v>
      </c>
      <c r="K104" s="216">
        <v>8.49</v>
      </c>
    </row>
    <row r="105" spans="1:11" s="221" customFormat="1" ht="27" customHeight="1">
      <c r="A105" s="313" t="s">
        <v>389</v>
      </c>
      <c r="B105" s="313"/>
      <c r="C105" s="313"/>
      <c r="D105" s="313"/>
      <c r="E105" s="313"/>
      <c r="F105" s="313"/>
      <c r="G105" s="313"/>
      <c r="H105" s="313"/>
      <c r="I105" s="313"/>
      <c r="J105" s="313"/>
      <c r="K105" s="313"/>
    </row>
    <row r="106" spans="1:11" s="220" customFormat="1" ht="24.75" customHeight="1">
      <c r="A106" s="314" t="s">
        <v>216</v>
      </c>
      <c r="B106" s="316" t="s">
        <v>217</v>
      </c>
      <c r="C106" s="316"/>
      <c r="D106" s="316" t="s">
        <v>346</v>
      </c>
      <c r="E106" s="316"/>
      <c r="F106" s="316" t="s">
        <v>218</v>
      </c>
      <c r="G106" s="316"/>
      <c r="H106" s="316" t="s">
        <v>219</v>
      </c>
      <c r="I106" s="316"/>
      <c r="J106" s="316" t="s">
        <v>220</v>
      </c>
      <c r="K106" s="316"/>
    </row>
    <row r="107" spans="1:11" ht="15">
      <c r="A107" s="315"/>
      <c r="B107" s="219">
        <v>2010</v>
      </c>
      <c r="C107" s="219">
        <v>2000</v>
      </c>
      <c r="D107" s="219">
        <v>2010</v>
      </c>
      <c r="E107" s="219">
        <v>2000</v>
      </c>
      <c r="F107" s="219">
        <v>2010</v>
      </c>
      <c r="G107" s="219">
        <v>2000</v>
      </c>
      <c r="H107" s="219">
        <v>2010</v>
      </c>
      <c r="I107" s="219">
        <v>2000</v>
      </c>
      <c r="J107" s="219">
        <v>2010</v>
      </c>
      <c r="K107" s="219">
        <v>2000</v>
      </c>
    </row>
    <row r="108" spans="1:11" ht="12.75" customHeight="1">
      <c r="A108" s="215" t="s">
        <v>312</v>
      </c>
      <c r="B108" s="217">
        <v>520</v>
      </c>
      <c r="C108" s="217">
        <v>671</v>
      </c>
      <c r="D108" s="216">
        <v>1977.23</v>
      </c>
      <c r="E108" s="216">
        <v>2921.29</v>
      </c>
      <c r="F108" s="216">
        <v>2801.21</v>
      </c>
      <c r="G108" s="216">
        <v>4004.12</v>
      </c>
      <c r="H108" s="216">
        <v>3.8</v>
      </c>
      <c r="I108" s="216">
        <v>4.35</v>
      </c>
      <c r="J108" s="216">
        <v>5.39</v>
      </c>
      <c r="K108" s="216">
        <v>5.97</v>
      </c>
    </row>
    <row r="109" spans="1:11" ht="12.75" customHeight="1">
      <c r="A109" s="215" t="s">
        <v>313</v>
      </c>
      <c r="B109" s="217">
        <v>306</v>
      </c>
      <c r="C109" s="217">
        <v>799</v>
      </c>
      <c r="D109" s="216">
        <v>2509.38</v>
      </c>
      <c r="E109" s="216">
        <v>2012.41</v>
      </c>
      <c r="F109" s="216">
        <v>3635.9</v>
      </c>
      <c r="G109" s="216">
        <v>4732.08</v>
      </c>
      <c r="H109" s="216">
        <v>8.23</v>
      </c>
      <c r="I109" s="216">
        <v>2.52</v>
      </c>
      <c r="J109" s="216">
        <v>11.88</v>
      </c>
      <c r="K109" s="216">
        <v>5.92</v>
      </c>
    </row>
    <row r="110" spans="1:11" ht="12.75" customHeight="1">
      <c r="A110" s="215" t="s">
        <v>314</v>
      </c>
      <c r="B110" s="217">
        <v>295</v>
      </c>
      <c r="C110" s="217">
        <v>324</v>
      </c>
      <c r="D110" s="216">
        <v>4075.97</v>
      </c>
      <c r="E110" s="216">
        <v>4312.58</v>
      </c>
      <c r="F110" s="216">
        <v>6924.25</v>
      </c>
      <c r="G110" s="216">
        <v>6610.54</v>
      </c>
      <c r="H110" s="216">
        <v>13.82</v>
      </c>
      <c r="I110" s="216">
        <v>13.31</v>
      </c>
      <c r="J110" s="216">
        <v>23.47</v>
      </c>
      <c r="K110" s="216">
        <v>20.4</v>
      </c>
    </row>
    <row r="111" spans="1:11" s="222" customFormat="1" ht="27" customHeight="1">
      <c r="A111" s="317" t="s">
        <v>357</v>
      </c>
      <c r="B111" s="317"/>
      <c r="C111" s="317"/>
      <c r="D111" s="317"/>
      <c r="E111" s="317"/>
      <c r="F111" s="317"/>
      <c r="G111" s="317"/>
      <c r="H111" s="317"/>
      <c r="I111" s="317"/>
      <c r="J111" s="317"/>
      <c r="K111" s="317"/>
    </row>
    <row r="112" spans="1:11" ht="15">
      <c r="A112" s="215" t="s">
        <v>317</v>
      </c>
      <c r="B112" s="217">
        <v>271</v>
      </c>
      <c r="C112" s="217">
        <v>349</v>
      </c>
      <c r="D112" s="216">
        <v>3298.17</v>
      </c>
      <c r="E112" s="216">
        <v>3026.41</v>
      </c>
      <c r="F112" s="216">
        <v>4792.35</v>
      </c>
      <c r="G112" s="216">
        <v>7913.8</v>
      </c>
      <c r="H112" s="216">
        <v>12.17</v>
      </c>
      <c r="I112" s="216">
        <v>8.67</v>
      </c>
      <c r="J112" s="216">
        <v>17.68</v>
      </c>
      <c r="K112" s="216">
        <v>22.68</v>
      </c>
    </row>
    <row r="113" spans="1:11" ht="12.75" customHeight="1">
      <c r="A113" s="215" t="s">
        <v>318</v>
      </c>
      <c r="B113" s="217">
        <v>504</v>
      </c>
      <c r="C113" s="217">
        <v>497</v>
      </c>
      <c r="D113" s="216">
        <v>5178.24</v>
      </c>
      <c r="E113" s="216">
        <v>6157.6</v>
      </c>
      <c r="F113" s="216">
        <v>5803.57</v>
      </c>
      <c r="G113" s="216">
        <v>6536.1</v>
      </c>
      <c r="H113" s="216">
        <v>10.29</v>
      </c>
      <c r="I113" s="216">
        <v>12.39</v>
      </c>
      <c r="J113" s="216">
        <v>11.52</v>
      </c>
      <c r="K113" s="216">
        <v>13.15</v>
      </c>
    </row>
    <row r="114" spans="1:11" ht="12.75" customHeight="1">
      <c r="A114" s="215" t="s">
        <v>319</v>
      </c>
      <c r="B114" s="217">
        <v>1022</v>
      </c>
      <c r="C114" s="217">
        <v>1330</v>
      </c>
      <c r="D114" s="216">
        <v>7856.51</v>
      </c>
      <c r="E114" s="216">
        <v>9046.26</v>
      </c>
      <c r="F114" s="216">
        <v>8520.18</v>
      </c>
      <c r="G114" s="216">
        <v>9579.18</v>
      </c>
      <c r="H114" s="216">
        <v>7.71</v>
      </c>
      <c r="I114" s="216">
        <v>6.8</v>
      </c>
      <c r="J114" s="216">
        <v>8.34</v>
      </c>
      <c r="K114" s="216">
        <v>7.2</v>
      </c>
    </row>
    <row r="115" spans="1:11" ht="12.75" customHeight="1">
      <c r="A115" s="215" t="s">
        <v>320</v>
      </c>
      <c r="B115" s="217">
        <v>167</v>
      </c>
      <c r="C115" s="217">
        <v>250</v>
      </c>
      <c r="D115" s="216">
        <v>1900.75</v>
      </c>
      <c r="E115" s="216">
        <v>1798.61</v>
      </c>
      <c r="F115" s="216">
        <v>2498.89</v>
      </c>
      <c r="G115" s="216">
        <v>2811.8</v>
      </c>
      <c r="H115" s="216">
        <v>11.38</v>
      </c>
      <c r="I115" s="216">
        <v>7.22</v>
      </c>
      <c r="J115" s="216">
        <v>14.96</v>
      </c>
      <c r="K115" s="216">
        <v>11.25</v>
      </c>
    </row>
    <row r="116" spans="1:11" ht="12.75" customHeight="1">
      <c r="A116" s="215" t="s">
        <v>321</v>
      </c>
      <c r="B116" s="217">
        <v>76</v>
      </c>
      <c r="C116" s="217">
        <v>153</v>
      </c>
      <c r="D116" s="216">
        <v>782.95</v>
      </c>
      <c r="E116" s="216">
        <v>651.55</v>
      </c>
      <c r="F116" s="216">
        <v>1086.94</v>
      </c>
      <c r="G116" s="216">
        <v>895.93</v>
      </c>
      <c r="H116" s="216">
        <v>10.3</v>
      </c>
      <c r="I116" s="216">
        <v>4.26</v>
      </c>
      <c r="J116" s="216">
        <v>14.3</v>
      </c>
      <c r="K116" s="216">
        <v>5.86</v>
      </c>
    </row>
    <row r="117" spans="1:11" ht="12.75" customHeight="1">
      <c r="A117" s="215" t="s">
        <v>322</v>
      </c>
      <c r="B117" s="217">
        <v>250</v>
      </c>
      <c r="C117" s="217">
        <v>346</v>
      </c>
      <c r="D117" s="216">
        <v>3378.37</v>
      </c>
      <c r="E117" s="216">
        <v>3874.5</v>
      </c>
      <c r="F117" s="216">
        <v>4107.28</v>
      </c>
      <c r="G117" s="216">
        <v>4714.21</v>
      </c>
      <c r="H117" s="216">
        <v>13.51</v>
      </c>
      <c r="I117" s="216">
        <v>11.2</v>
      </c>
      <c r="J117" s="216">
        <v>16.43</v>
      </c>
      <c r="K117" s="216">
        <v>13.62</v>
      </c>
    </row>
    <row r="118" spans="1:11" ht="12.75" customHeight="1">
      <c r="A118" s="215" t="s">
        <v>323</v>
      </c>
      <c r="B118" s="217">
        <v>210</v>
      </c>
      <c r="C118" s="217">
        <v>212</v>
      </c>
      <c r="D118" s="216">
        <v>5411.79</v>
      </c>
      <c r="E118" s="216">
        <v>5233.63</v>
      </c>
      <c r="F118" s="216">
        <v>5725.09</v>
      </c>
      <c r="G118" s="216">
        <v>6063.66</v>
      </c>
      <c r="H118" s="216">
        <v>25.77</v>
      </c>
      <c r="I118" s="216">
        <v>24.69</v>
      </c>
      <c r="J118" s="216">
        <v>27.26</v>
      </c>
      <c r="K118" s="216">
        <v>28.6</v>
      </c>
    </row>
    <row r="119" spans="1:11" ht="12.75" customHeight="1">
      <c r="A119" s="215" t="s">
        <v>324</v>
      </c>
      <c r="B119" s="217">
        <v>1136</v>
      </c>
      <c r="C119" s="217">
        <v>1512</v>
      </c>
      <c r="D119" s="216">
        <v>14986.88</v>
      </c>
      <c r="E119" s="216">
        <v>14964.11</v>
      </c>
      <c r="F119" s="216">
        <v>16484.45</v>
      </c>
      <c r="G119" s="216">
        <v>15707.58</v>
      </c>
      <c r="H119" s="216">
        <v>13.2</v>
      </c>
      <c r="I119" s="216">
        <v>9.9</v>
      </c>
      <c r="J119" s="216">
        <v>14.52</v>
      </c>
      <c r="K119" s="216">
        <v>10.39</v>
      </c>
    </row>
    <row r="120" spans="1:11" ht="12.75" customHeight="1">
      <c r="A120" s="215" t="s">
        <v>325</v>
      </c>
      <c r="B120" s="217">
        <v>264</v>
      </c>
      <c r="C120" s="217">
        <v>269</v>
      </c>
      <c r="D120" s="216">
        <v>1893.17</v>
      </c>
      <c r="E120" s="216">
        <v>2547.66</v>
      </c>
      <c r="F120" s="216">
        <v>2284.74</v>
      </c>
      <c r="G120" s="216">
        <v>3381.7</v>
      </c>
      <c r="H120" s="216">
        <v>7.2</v>
      </c>
      <c r="I120" s="216">
        <v>9.47</v>
      </c>
      <c r="J120" s="216">
        <v>8.65</v>
      </c>
      <c r="K120" s="216">
        <v>12.57</v>
      </c>
    </row>
    <row r="121" spans="1:11" ht="12.75" customHeight="1">
      <c r="A121" s="215" t="s">
        <v>326</v>
      </c>
      <c r="B121" s="217">
        <v>177</v>
      </c>
      <c r="C121" s="217">
        <v>270</v>
      </c>
      <c r="D121" s="216">
        <v>1507.76</v>
      </c>
      <c r="E121" s="216">
        <v>1984.69</v>
      </c>
      <c r="F121" s="216">
        <v>2076.09</v>
      </c>
      <c r="G121" s="216">
        <v>2750.96</v>
      </c>
      <c r="H121" s="216">
        <v>8.52</v>
      </c>
      <c r="I121" s="216">
        <v>7.35</v>
      </c>
      <c r="J121" s="216">
        <v>11.73</v>
      </c>
      <c r="K121" s="216">
        <v>10.19</v>
      </c>
    </row>
    <row r="122" spans="1:11" ht="12.75" customHeight="1">
      <c r="A122" s="215" t="s">
        <v>327</v>
      </c>
      <c r="B122" s="217">
        <v>528</v>
      </c>
      <c r="C122" s="217">
        <v>445</v>
      </c>
      <c r="D122" s="216">
        <v>2993.1</v>
      </c>
      <c r="E122" s="216">
        <v>2255.6</v>
      </c>
      <c r="F122" s="216">
        <v>3306.66</v>
      </c>
      <c r="G122" s="216">
        <v>2476.18</v>
      </c>
      <c r="H122" s="216">
        <v>5.67</v>
      </c>
      <c r="I122" s="216">
        <v>5.07</v>
      </c>
      <c r="J122" s="216">
        <v>6.26</v>
      </c>
      <c r="K122" s="216">
        <v>5.56</v>
      </c>
    </row>
    <row r="123" spans="1:11" ht="12.75" customHeight="1">
      <c r="A123" s="215" t="s">
        <v>328</v>
      </c>
      <c r="B123" s="217">
        <v>589</v>
      </c>
      <c r="C123" s="217">
        <v>581</v>
      </c>
      <c r="D123" s="216">
        <v>7726.58</v>
      </c>
      <c r="E123" s="216">
        <v>8901.79</v>
      </c>
      <c r="F123" s="216">
        <v>8484.38</v>
      </c>
      <c r="G123" s="216">
        <v>9874.24</v>
      </c>
      <c r="H123" s="216">
        <v>13.12</v>
      </c>
      <c r="I123" s="216">
        <v>15.32</v>
      </c>
      <c r="J123" s="216">
        <v>14.4</v>
      </c>
      <c r="K123" s="216">
        <v>17</v>
      </c>
    </row>
    <row r="124" spans="1:11" ht="12.75" customHeight="1">
      <c r="A124" s="215" t="s">
        <v>329</v>
      </c>
      <c r="B124" s="217">
        <v>895</v>
      </c>
      <c r="C124" s="217">
        <v>1150</v>
      </c>
      <c r="D124" s="216">
        <v>19500.44</v>
      </c>
      <c r="E124" s="216">
        <v>23445.04</v>
      </c>
      <c r="F124" s="216">
        <v>20816.54</v>
      </c>
      <c r="G124" s="216">
        <v>24905.05</v>
      </c>
      <c r="H124" s="216">
        <v>21.81</v>
      </c>
      <c r="I124" s="216">
        <v>20.39</v>
      </c>
      <c r="J124" s="216">
        <v>23.26</v>
      </c>
      <c r="K124" s="216">
        <v>21.66</v>
      </c>
    </row>
    <row r="125" spans="1:11" ht="12.75" customHeight="1">
      <c r="A125" s="215" t="s">
        <v>201</v>
      </c>
      <c r="B125" s="217">
        <v>2633</v>
      </c>
      <c r="C125" s="217">
        <v>2513</v>
      </c>
      <c r="D125" s="216">
        <v>28437.93</v>
      </c>
      <c r="E125" s="216">
        <v>23929.8</v>
      </c>
      <c r="F125" s="216">
        <v>30630.16</v>
      </c>
      <c r="G125" s="216">
        <v>25522.9</v>
      </c>
      <c r="H125" s="216">
        <v>10.8</v>
      </c>
      <c r="I125" s="216">
        <v>9.53</v>
      </c>
      <c r="J125" s="216">
        <v>11.64</v>
      </c>
      <c r="K125" s="216">
        <v>10.16</v>
      </c>
    </row>
    <row r="126" spans="1:11" ht="12.75" customHeight="1">
      <c r="A126" s="215" t="s">
        <v>330</v>
      </c>
      <c r="B126" s="217">
        <v>632</v>
      </c>
      <c r="C126" s="217">
        <v>1008</v>
      </c>
      <c r="D126" s="216">
        <v>5675.77</v>
      </c>
      <c r="E126" s="216">
        <v>6354.6</v>
      </c>
      <c r="F126" s="216">
        <v>6360.5</v>
      </c>
      <c r="G126" s="216">
        <v>7196.64</v>
      </c>
      <c r="H126" s="216">
        <v>8.98</v>
      </c>
      <c r="I126" s="216">
        <v>6.31</v>
      </c>
      <c r="J126" s="216">
        <v>10.06</v>
      </c>
      <c r="K126" s="216">
        <v>7.14</v>
      </c>
    </row>
    <row r="127" spans="1:11" ht="12.75" customHeight="1">
      <c r="A127" s="215" t="s">
        <v>331</v>
      </c>
      <c r="B127" s="217">
        <v>933</v>
      </c>
      <c r="C127" s="217">
        <v>1538</v>
      </c>
      <c r="D127" s="216">
        <v>5872.18</v>
      </c>
      <c r="E127" s="216">
        <v>6941.09</v>
      </c>
      <c r="F127" s="216">
        <v>7451.72</v>
      </c>
      <c r="G127" s="216">
        <v>10621.49</v>
      </c>
      <c r="H127" s="216">
        <v>6.29</v>
      </c>
      <c r="I127" s="216">
        <v>4.51</v>
      </c>
      <c r="J127" s="216">
        <v>7.99</v>
      </c>
      <c r="K127" s="216">
        <v>6.91</v>
      </c>
    </row>
    <row r="128" spans="1:11" ht="12.75" customHeight="1">
      <c r="A128" s="215" t="s">
        <v>332</v>
      </c>
      <c r="B128" s="217">
        <v>1474</v>
      </c>
      <c r="C128" s="217">
        <v>1439</v>
      </c>
      <c r="D128" s="216">
        <v>11978.74</v>
      </c>
      <c r="E128" s="216">
        <v>9235.09</v>
      </c>
      <c r="F128" s="216">
        <v>13109.21</v>
      </c>
      <c r="G128" s="216">
        <v>10322.16</v>
      </c>
      <c r="H128" s="216">
        <v>8.14</v>
      </c>
      <c r="I128" s="216">
        <v>6.42</v>
      </c>
      <c r="J128" s="216">
        <v>8.89</v>
      </c>
      <c r="K128" s="216">
        <v>7.17</v>
      </c>
    </row>
    <row r="129" spans="1:11" ht="12.75" customHeight="1">
      <c r="A129" s="215" t="s">
        <v>333</v>
      </c>
      <c r="B129" s="217">
        <v>488</v>
      </c>
      <c r="C129" s="217">
        <v>654</v>
      </c>
      <c r="D129" s="216">
        <v>2928.72</v>
      </c>
      <c r="E129" s="216">
        <v>3299.8</v>
      </c>
      <c r="F129" s="216">
        <v>3638.49</v>
      </c>
      <c r="G129" s="216">
        <v>3826.61</v>
      </c>
      <c r="H129" s="216">
        <v>6</v>
      </c>
      <c r="I129" s="216">
        <v>5.05</v>
      </c>
      <c r="J129" s="216">
        <v>7.46</v>
      </c>
      <c r="K129" s="216">
        <v>5.85</v>
      </c>
    </row>
    <row r="130" spans="1:11" ht="12.75" customHeight="1">
      <c r="A130" s="215" t="s">
        <v>334</v>
      </c>
      <c r="B130" s="217">
        <v>145</v>
      </c>
      <c r="C130" s="217">
        <v>209</v>
      </c>
      <c r="D130" s="216">
        <v>1566.88</v>
      </c>
      <c r="E130" s="216">
        <v>1326.46</v>
      </c>
      <c r="F130" s="216">
        <v>2850.56</v>
      </c>
      <c r="G130" s="216">
        <v>1610.74</v>
      </c>
      <c r="H130" s="216">
        <v>10.81</v>
      </c>
      <c r="I130" s="216">
        <v>6.35</v>
      </c>
      <c r="J130" s="216">
        <v>19.66</v>
      </c>
      <c r="K130" s="216">
        <v>7.71</v>
      </c>
    </row>
    <row r="131" spans="1:11" ht="12.75" customHeight="1">
      <c r="A131" s="215" t="s">
        <v>335</v>
      </c>
      <c r="B131" s="217">
        <v>2186</v>
      </c>
      <c r="C131" s="217">
        <v>2323</v>
      </c>
      <c r="D131" s="216">
        <v>13850.97</v>
      </c>
      <c r="E131" s="216">
        <v>16107.6</v>
      </c>
      <c r="F131" s="216">
        <v>15662.75</v>
      </c>
      <c r="G131" s="216">
        <v>17660.85</v>
      </c>
      <c r="H131" s="216">
        <v>6.34</v>
      </c>
      <c r="I131" s="216">
        <v>6.94</v>
      </c>
      <c r="J131" s="216">
        <v>7.17</v>
      </c>
      <c r="K131" s="216">
        <v>7.6</v>
      </c>
    </row>
    <row r="132" spans="1:11" ht="12.75" customHeight="1">
      <c r="A132" s="215" t="s">
        <v>336</v>
      </c>
      <c r="B132" s="217">
        <v>926</v>
      </c>
      <c r="C132" s="217">
        <v>960</v>
      </c>
      <c r="D132" s="216">
        <v>3604.22</v>
      </c>
      <c r="E132" s="216">
        <v>3876.1</v>
      </c>
      <c r="F132" s="216">
        <v>3979.5</v>
      </c>
      <c r="G132" s="216">
        <v>4200.42</v>
      </c>
      <c r="H132" s="216">
        <v>3.89</v>
      </c>
      <c r="I132" s="216">
        <v>4.04</v>
      </c>
      <c r="J132" s="216">
        <v>4.3</v>
      </c>
      <c r="K132" s="216">
        <v>4.38</v>
      </c>
    </row>
    <row r="133" spans="1:11" ht="12.75" customHeight="1">
      <c r="A133" s="215" t="s">
        <v>337</v>
      </c>
      <c r="B133" s="217">
        <v>830</v>
      </c>
      <c r="C133" s="217">
        <v>907</v>
      </c>
      <c r="D133" s="216">
        <v>7895.77</v>
      </c>
      <c r="E133" s="216">
        <v>8088.17</v>
      </c>
      <c r="F133" s="216">
        <v>9705.44</v>
      </c>
      <c r="G133" s="216">
        <v>10053.78</v>
      </c>
      <c r="H133" s="216">
        <v>9.51</v>
      </c>
      <c r="I133" s="216">
        <v>8.92</v>
      </c>
      <c r="J133" s="216">
        <v>11.69</v>
      </c>
      <c r="K133" s="216">
        <v>11.08</v>
      </c>
    </row>
    <row r="134" spans="1:11" ht="12.75" customHeight="1">
      <c r="A134" s="215" t="s">
        <v>338</v>
      </c>
      <c r="B134" s="217">
        <v>546</v>
      </c>
      <c r="C134" s="217">
        <v>745</v>
      </c>
      <c r="D134" s="216">
        <v>4402.49</v>
      </c>
      <c r="E134" s="216">
        <v>5433.69</v>
      </c>
      <c r="F134" s="216">
        <v>5410.48</v>
      </c>
      <c r="G134" s="216">
        <v>6203.25</v>
      </c>
      <c r="H134" s="216">
        <v>8.06</v>
      </c>
      <c r="I134" s="216">
        <v>7.29</v>
      </c>
      <c r="J134" s="216">
        <v>9.91</v>
      </c>
      <c r="K134" s="216">
        <v>8.33</v>
      </c>
    </row>
    <row r="135" spans="1:11" ht="12.75" customHeight="1">
      <c r="A135" s="215" t="s">
        <v>339</v>
      </c>
      <c r="B135" s="217">
        <v>479</v>
      </c>
      <c r="C135" s="217">
        <v>359</v>
      </c>
      <c r="D135" s="216">
        <v>4704.21</v>
      </c>
      <c r="E135" s="216">
        <v>2327.05</v>
      </c>
      <c r="F135" s="216">
        <v>9945.11</v>
      </c>
      <c r="G135" s="216">
        <v>2529.34</v>
      </c>
      <c r="H135" s="216">
        <v>9.82</v>
      </c>
      <c r="I135" s="216">
        <v>6.48</v>
      </c>
      <c r="J135" s="216">
        <v>20.76</v>
      </c>
      <c r="K135" s="216">
        <v>7.05</v>
      </c>
    </row>
    <row r="136" spans="1:11" ht="12.75" customHeight="1">
      <c r="A136" s="215" t="s">
        <v>349</v>
      </c>
      <c r="B136" s="217">
        <v>193</v>
      </c>
      <c r="C136" s="217">
        <v>512</v>
      </c>
      <c r="D136" s="216">
        <v>3483.52</v>
      </c>
      <c r="E136" s="216">
        <v>2559.01</v>
      </c>
      <c r="F136" s="216">
        <v>6423.64</v>
      </c>
      <c r="G136" s="216">
        <v>3231.27</v>
      </c>
      <c r="H136" s="216">
        <v>18.05</v>
      </c>
      <c r="I136" s="216">
        <v>5</v>
      </c>
      <c r="J136" s="216">
        <v>33.28</v>
      </c>
      <c r="K136" s="216">
        <v>6.31</v>
      </c>
    </row>
    <row r="137" spans="1:11" ht="12.75" customHeight="1">
      <c r="A137" s="215" t="s">
        <v>340</v>
      </c>
      <c r="B137" s="217">
        <v>357</v>
      </c>
      <c r="C137" s="217">
        <v>373</v>
      </c>
      <c r="D137" s="216">
        <v>5430.08</v>
      </c>
      <c r="E137" s="216">
        <v>5140.73</v>
      </c>
      <c r="F137" s="216">
        <v>6585.09</v>
      </c>
      <c r="G137" s="216">
        <v>5748.4</v>
      </c>
      <c r="H137" s="216">
        <v>15.25</v>
      </c>
      <c r="I137" s="216">
        <v>13.78</v>
      </c>
      <c r="J137" s="216">
        <v>18.45</v>
      </c>
      <c r="K137" s="216">
        <v>15.41</v>
      </c>
    </row>
    <row r="138" spans="1:11" ht="12.75" customHeight="1">
      <c r="A138" s="215" t="s">
        <v>345</v>
      </c>
      <c r="B138" s="217">
        <v>869</v>
      </c>
      <c r="C138" s="217">
        <v>1036</v>
      </c>
      <c r="D138" s="216">
        <v>4941.37</v>
      </c>
      <c r="E138" s="216">
        <v>5085.22</v>
      </c>
      <c r="F138" s="216">
        <v>5494.45</v>
      </c>
      <c r="G138" s="216">
        <v>5646.62</v>
      </c>
      <c r="H138" s="216">
        <v>5.69</v>
      </c>
      <c r="I138" s="216">
        <v>4.91</v>
      </c>
      <c r="J138" s="216">
        <v>6.32</v>
      </c>
      <c r="K138" s="216">
        <v>5.45</v>
      </c>
    </row>
    <row r="139" spans="1:11" ht="12.75" customHeight="1">
      <c r="A139" s="215" t="s">
        <v>341</v>
      </c>
      <c r="B139" s="217">
        <v>730</v>
      </c>
      <c r="C139" s="217">
        <v>1077</v>
      </c>
      <c r="D139" s="216">
        <v>13188.58</v>
      </c>
      <c r="E139" s="216">
        <v>14909.57</v>
      </c>
      <c r="F139" s="216">
        <v>15178.47</v>
      </c>
      <c r="G139" s="216">
        <v>18600.34</v>
      </c>
      <c r="H139" s="216">
        <v>18.09</v>
      </c>
      <c r="I139" s="216">
        <v>13.84</v>
      </c>
      <c r="J139" s="216">
        <v>20.82</v>
      </c>
      <c r="K139" s="216">
        <v>17.27</v>
      </c>
    </row>
    <row r="140" spans="1:11" ht="12.75" customHeight="1">
      <c r="A140" s="215" t="s">
        <v>342</v>
      </c>
      <c r="B140" s="217">
        <v>964</v>
      </c>
      <c r="C140" s="217">
        <v>985</v>
      </c>
      <c r="D140" s="216">
        <v>9740.47</v>
      </c>
      <c r="E140" s="216">
        <v>10492.33</v>
      </c>
      <c r="F140" s="216">
        <v>11392.81</v>
      </c>
      <c r="G140" s="216">
        <v>12887.87</v>
      </c>
      <c r="H140" s="216">
        <v>10.1</v>
      </c>
      <c r="I140" s="216">
        <v>10.65</v>
      </c>
      <c r="J140" s="216">
        <v>11.82</v>
      </c>
      <c r="K140" s="216">
        <v>13.08</v>
      </c>
    </row>
    <row r="141" spans="1:11" ht="12.75" customHeight="1">
      <c r="A141" s="215" t="s">
        <v>343</v>
      </c>
      <c r="B141" s="217">
        <v>885</v>
      </c>
      <c r="C141" s="217">
        <v>899</v>
      </c>
      <c r="D141" s="216">
        <v>8550.18</v>
      </c>
      <c r="E141" s="216">
        <v>7015.94</v>
      </c>
      <c r="F141" s="216">
        <v>10695.73</v>
      </c>
      <c r="G141" s="216">
        <v>8740.16</v>
      </c>
      <c r="H141" s="216">
        <v>9.67</v>
      </c>
      <c r="I141" s="216">
        <v>7.81</v>
      </c>
      <c r="J141" s="216">
        <v>12.1</v>
      </c>
      <c r="K141" s="216">
        <v>9.73</v>
      </c>
    </row>
    <row r="142" spans="1:11" ht="12.75" customHeight="1">
      <c r="A142" s="236" t="s">
        <v>344</v>
      </c>
      <c r="B142" s="240">
        <v>146</v>
      </c>
      <c r="C142" s="240">
        <v>296</v>
      </c>
      <c r="D142" s="241">
        <v>1339.46</v>
      </c>
      <c r="E142" s="241">
        <v>1651.78</v>
      </c>
      <c r="F142" s="241">
        <v>1594.56</v>
      </c>
      <c r="G142" s="241">
        <v>2248.49</v>
      </c>
      <c r="H142" s="241">
        <v>9.17</v>
      </c>
      <c r="I142" s="241">
        <v>5.58</v>
      </c>
      <c r="J142" s="241">
        <v>10.92</v>
      </c>
      <c r="K142" s="241">
        <v>7.6</v>
      </c>
    </row>
    <row r="143" ht="12.75" customHeight="1"/>
    <row r="144" spans="1:11" s="231" customFormat="1" ht="15">
      <c r="A144" s="226" t="s">
        <v>376</v>
      </c>
      <c r="B144" s="226"/>
      <c r="C144" s="226"/>
      <c r="D144" s="226"/>
      <c r="E144" s="246"/>
      <c r="F144" s="246"/>
      <c r="G144" s="246"/>
      <c r="H144" s="246"/>
      <c r="I144" s="246"/>
      <c r="J144" s="246"/>
      <c r="K144" s="246"/>
    </row>
  </sheetData>
  <sheetProtection/>
  <mergeCells count="23">
    <mergeCell ref="A111:K111"/>
    <mergeCell ref="A4:K4"/>
    <mergeCell ref="A105:K105"/>
    <mergeCell ref="A106:A107"/>
    <mergeCell ref="B106:C106"/>
    <mergeCell ref="D106:E106"/>
    <mergeCell ref="F106:G106"/>
    <mergeCell ref="H106:I106"/>
    <mergeCell ref="J106:K106"/>
    <mergeCell ref="A54:K54"/>
    <mergeCell ref="A55:A56"/>
    <mergeCell ref="B55:C55"/>
    <mergeCell ref="D55:E55"/>
    <mergeCell ref="F55:G55"/>
    <mergeCell ref="H55:I55"/>
    <mergeCell ref="J55:K55"/>
    <mergeCell ref="A1:K1"/>
    <mergeCell ref="A2:A3"/>
    <mergeCell ref="B2:C2"/>
    <mergeCell ref="D2:E2"/>
    <mergeCell ref="F2:G2"/>
    <mergeCell ref="H2:I2"/>
    <mergeCell ref="J2:K2"/>
  </mergeCells>
  <printOptions/>
  <pageMargins left="0.984251968503937" right="0.5905511811023623" top="1.299212598425197" bottom="0.7874015748031497" header="0" footer="0.7874015748031497"/>
  <pageSetup horizontalDpi="600" verticalDpi="600" orientation="portrait" paperSize="9" r:id="rId1"/>
  <rowBreaks count="1" manualBreakCount="1">
    <brk id="10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ySplit="4" topLeftCell="A128" activePane="bottomLeft" state="frozen"/>
      <selection pane="topLeft" activeCell="A40" sqref="A40:IV40"/>
      <selection pane="bottomLeft" activeCell="P89" sqref="P89"/>
    </sheetView>
  </sheetViews>
  <sheetFormatPr defaultColWidth="9.140625" defaultRowHeight="15"/>
  <cols>
    <col min="1" max="1" width="13.28125" style="218" customWidth="1"/>
    <col min="2" max="2" width="4.7109375" style="218" customWidth="1"/>
    <col min="3" max="3" width="4.7109375" style="225" customWidth="1"/>
    <col min="4" max="5" width="7.57421875" style="218" customWidth="1"/>
    <col min="6" max="7" width="4.7109375" style="225" customWidth="1"/>
    <col min="8" max="9" width="6.8515625" style="218" customWidth="1"/>
    <col min="10" max="11" width="4.7109375" style="225" customWidth="1"/>
    <col min="12" max="13" width="6.7109375" style="224" customWidth="1"/>
  </cols>
  <sheetData>
    <row r="1" spans="1:13" s="221" customFormat="1" ht="27" customHeight="1">
      <c r="A1" s="313" t="s">
        <v>386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</row>
    <row r="2" spans="1:14" s="220" customFormat="1" ht="15">
      <c r="A2" s="314" t="s">
        <v>216</v>
      </c>
      <c r="B2" s="316" t="s">
        <v>351</v>
      </c>
      <c r="C2" s="316"/>
      <c r="D2" s="316"/>
      <c r="E2" s="316"/>
      <c r="F2" s="316" t="s">
        <v>359</v>
      </c>
      <c r="G2" s="316"/>
      <c r="H2" s="316"/>
      <c r="I2" s="316"/>
      <c r="J2" s="321" t="s">
        <v>353</v>
      </c>
      <c r="K2" s="321"/>
      <c r="L2" s="321"/>
      <c r="M2" s="322"/>
      <c r="N2" s="223"/>
    </row>
    <row r="3" spans="1:14" s="220" customFormat="1" ht="15">
      <c r="A3" s="320"/>
      <c r="B3" s="316" t="s">
        <v>217</v>
      </c>
      <c r="C3" s="316"/>
      <c r="D3" s="316" t="s">
        <v>352</v>
      </c>
      <c r="E3" s="316"/>
      <c r="F3" s="319" t="s">
        <v>217</v>
      </c>
      <c r="G3" s="319"/>
      <c r="H3" s="316" t="s">
        <v>352</v>
      </c>
      <c r="I3" s="316"/>
      <c r="J3" s="319" t="s">
        <v>217</v>
      </c>
      <c r="K3" s="319"/>
      <c r="L3" s="318" t="s">
        <v>352</v>
      </c>
      <c r="M3" s="318"/>
      <c r="N3" s="223"/>
    </row>
    <row r="4" spans="1:13" ht="15">
      <c r="A4" s="315"/>
      <c r="B4" s="219">
        <v>2010</v>
      </c>
      <c r="C4" s="219">
        <v>2000</v>
      </c>
      <c r="D4" s="219">
        <v>2010</v>
      </c>
      <c r="E4" s="219">
        <v>2000</v>
      </c>
      <c r="F4" s="219">
        <v>2010</v>
      </c>
      <c r="G4" s="219">
        <v>2000</v>
      </c>
      <c r="H4" s="219">
        <v>2010</v>
      </c>
      <c r="I4" s="219">
        <v>2000</v>
      </c>
      <c r="J4" s="219">
        <v>2010</v>
      </c>
      <c r="K4" s="219">
        <v>2000</v>
      </c>
      <c r="L4" s="219">
        <v>2010</v>
      </c>
      <c r="M4" s="219">
        <v>2000</v>
      </c>
    </row>
    <row r="5" spans="1:13" s="222" customFormat="1" ht="21" customHeight="1">
      <c r="A5" s="324" t="s">
        <v>358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ht="12.75" customHeight="1">
      <c r="A6" s="215" t="s">
        <v>221</v>
      </c>
      <c r="B6" s="217">
        <v>111</v>
      </c>
      <c r="C6" s="217">
        <v>310</v>
      </c>
      <c r="D6" s="216">
        <v>681.99</v>
      </c>
      <c r="E6" s="216">
        <v>1601.97</v>
      </c>
      <c r="F6" s="217">
        <v>49</v>
      </c>
      <c r="G6" s="217">
        <v>245</v>
      </c>
      <c r="H6" s="216">
        <v>19.98</v>
      </c>
      <c r="I6" s="216">
        <v>85.45</v>
      </c>
      <c r="J6" s="217">
        <v>100</v>
      </c>
      <c r="K6" s="217">
        <v>222</v>
      </c>
      <c r="L6" s="216">
        <v>2554.99</v>
      </c>
      <c r="M6" s="216">
        <v>959.45</v>
      </c>
    </row>
    <row r="7" spans="1:13" ht="12.75" customHeight="1">
      <c r="A7" s="215" t="s">
        <v>222</v>
      </c>
      <c r="B7" s="217">
        <v>401</v>
      </c>
      <c r="C7" s="217">
        <v>409</v>
      </c>
      <c r="D7" s="216">
        <v>3790.13</v>
      </c>
      <c r="E7" s="216">
        <v>3525.29</v>
      </c>
      <c r="F7" s="217">
        <v>432</v>
      </c>
      <c r="G7" s="217">
        <v>548</v>
      </c>
      <c r="H7" s="216">
        <v>400.32</v>
      </c>
      <c r="I7" s="216">
        <v>498.71</v>
      </c>
      <c r="J7" s="217">
        <v>75</v>
      </c>
      <c r="K7" s="217">
        <v>90</v>
      </c>
      <c r="L7" s="216">
        <v>1063.23</v>
      </c>
      <c r="M7" s="216">
        <v>149.2</v>
      </c>
    </row>
    <row r="8" spans="1:13" ht="12.75" customHeight="1">
      <c r="A8" s="215" t="s">
        <v>223</v>
      </c>
      <c r="B8" s="217">
        <v>224</v>
      </c>
      <c r="C8" s="217">
        <v>347</v>
      </c>
      <c r="D8" s="216">
        <v>1700.59</v>
      </c>
      <c r="E8" s="216">
        <v>1886.58</v>
      </c>
      <c r="F8" s="217">
        <v>151</v>
      </c>
      <c r="G8" s="217">
        <v>253</v>
      </c>
      <c r="H8" s="216">
        <v>98.71</v>
      </c>
      <c r="I8" s="216">
        <v>120.75</v>
      </c>
      <c r="J8" s="217">
        <v>135</v>
      </c>
      <c r="K8" s="217">
        <v>248</v>
      </c>
      <c r="L8" s="216">
        <v>1427.93</v>
      </c>
      <c r="M8" s="216">
        <v>1447.66</v>
      </c>
    </row>
    <row r="9" spans="1:13" ht="12.75" customHeight="1">
      <c r="A9" s="215" t="s">
        <v>224</v>
      </c>
      <c r="B9" s="217">
        <v>236</v>
      </c>
      <c r="C9" s="217">
        <v>343</v>
      </c>
      <c r="D9" s="216">
        <v>1368.7</v>
      </c>
      <c r="E9" s="216">
        <v>1830.13</v>
      </c>
      <c r="F9" s="217">
        <v>104</v>
      </c>
      <c r="G9" s="217">
        <v>253</v>
      </c>
      <c r="H9" s="216">
        <v>56.23</v>
      </c>
      <c r="I9" s="216">
        <v>78.16</v>
      </c>
      <c r="J9" s="217">
        <v>183</v>
      </c>
      <c r="K9" s="217">
        <v>175</v>
      </c>
      <c r="L9" s="216">
        <v>1566.99</v>
      </c>
      <c r="M9" s="216">
        <v>1495.66</v>
      </c>
    </row>
    <row r="10" spans="1:13" ht="12.75" customHeight="1">
      <c r="A10" s="215" t="s">
        <v>225</v>
      </c>
      <c r="B10" s="217">
        <v>147</v>
      </c>
      <c r="C10" s="217">
        <v>149</v>
      </c>
      <c r="D10" s="216">
        <v>1209.55</v>
      </c>
      <c r="E10" s="216">
        <v>1178.5</v>
      </c>
      <c r="F10" s="217">
        <v>137</v>
      </c>
      <c r="G10" s="217">
        <v>138</v>
      </c>
      <c r="H10" s="216">
        <v>119.36</v>
      </c>
      <c r="I10" s="216">
        <v>91.76</v>
      </c>
      <c r="J10" s="217">
        <v>90</v>
      </c>
      <c r="K10" s="217">
        <v>132</v>
      </c>
      <c r="L10" s="216">
        <v>970.12</v>
      </c>
      <c r="M10" s="216">
        <v>928.01</v>
      </c>
    </row>
    <row r="11" spans="1:13" ht="12.75" customHeight="1">
      <c r="A11" s="215" t="s">
        <v>226</v>
      </c>
      <c r="B11" s="217">
        <v>319</v>
      </c>
      <c r="C11" s="217">
        <v>334</v>
      </c>
      <c r="D11" s="216">
        <v>2805.15</v>
      </c>
      <c r="E11" s="216">
        <v>3639.83</v>
      </c>
      <c r="F11" s="217">
        <v>184</v>
      </c>
      <c r="G11" s="217">
        <v>262</v>
      </c>
      <c r="H11" s="216">
        <v>101.46</v>
      </c>
      <c r="I11" s="216">
        <v>215.72</v>
      </c>
      <c r="J11" s="217">
        <v>130</v>
      </c>
      <c r="K11" s="217">
        <v>179</v>
      </c>
      <c r="L11" s="216">
        <v>879.11</v>
      </c>
      <c r="M11" s="216">
        <v>902.63</v>
      </c>
    </row>
    <row r="12" spans="1:13" ht="12.75" customHeight="1">
      <c r="A12" s="215" t="s">
        <v>227</v>
      </c>
      <c r="B12" s="217">
        <v>548</v>
      </c>
      <c r="C12" s="217">
        <v>907</v>
      </c>
      <c r="D12" s="216">
        <v>2705.01</v>
      </c>
      <c r="E12" s="216">
        <v>2951.13</v>
      </c>
      <c r="F12" s="217">
        <v>250</v>
      </c>
      <c r="G12" s="217">
        <v>447</v>
      </c>
      <c r="H12" s="216">
        <v>68.68</v>
      </c>
      <c r="I12" s="216">
        <v>126.91</v>
      </c>
      <c r="J12" s="217">
        <v>308</v>
      </c>
      <c r="K12" s="217">
        <v>456</v>
      </c>
      <c r="L12" s="216">
        <v>1250.05</v>
      </c>
      <c r="M12" s="216">
        <v>949.83</v>
      </c>
    </row>
    <row r="13" spans="1:13" ht="12.75" customHeight="1">
      <c r="A13" s="215" t="s">
        <v>228</v>
      </c>
      <c r="B13" s="217">
        <v>175</v>
      </c>
      <c r="C13" s="217">
        <v>251</v>
      </c>
      <c r="D13" s="216">
        <v>714.73</v>
      </c>
      <c r="E13" s="216">
        <v>883.2</v>
      </c>
      <c r="F13" s="217">
        <v>115</v>
      </c>
      <c r="G13" s="217">
        <v>256</v>
      </c>
      <c r="H13" s="216">
        <v>117.18</v>
      </c>
      <c r="I13" s="216">
        <v>122.97</v>
      </c>
      <c r="J13" s="217">
        <v>170</v>
      </c>
      <c r="K13" s="217">
        <v>281</v>
      </c>
      <c r="L13" s="216">
        <v>1509.72</v>
      </c>
      <c r="M13" s="216">
        <v>1908.04</v>
      </c>
    </row>
    <row r="14" spans="1:13" ht="12.75" customHeight="1">
      <c r="A14" s="215" t="s">
        <v>229</v>
      </c>
      <c r="B14" s="217">
        <v>387</v>
      </c>
      <c r="C14" s="217">
        <v>474</v>
      </c>
      <c r="D14" s="216">
        <v>5518.23</v>
      </c>
      <c r="E14" s="216">
        <v>5834.88</v>
      </c>
      <c r="F14" s="217">
        <v>227</v>
      </c>
      <c r="G14" s="217">
        <v>213</v>
      </c>
      <c r="H14" s="216">
        <v>124.08</v>
      </c>
      <c r="I14" s="216">
        <v>124.68</v>
      </c>
      <c r="J14" s="217">
        <v>15</v>
      </c>
      <c r="K14" s="217">
        <v>17</v>
      </c>
      <c r="L14" s="216">
        <v>190.92</v>
      </c>
      <c r="M14" s="216">
        <v>208.43</v>
      </c>
    </row>
    <row r="15" spans="1:13" ht="12.75" customHeight="1">
      <c r="A15" s="215" t="s">
        <v>230</v>
      </c>
      <c r="B15" s="217">
        <v>175</v>
      </c>
      <c r="C15" s="217">
        <v>245</v>
      </c>
      <c r="D15" s="216">
        <v>1107.62</v>
      </c>
      <c r="E15" s="216">
        <v>1189.56</v>
      </c>
      <c r="F15" s="217">
        <v>130</v>
      </c>
      <c r="G15" s="217">
        <v>178</v>
      </c>
      <c r="H15" s="216">
        <v>50.35</v>
      </c>
      <c r="I15" s="216">
        <v>40.59</v>
      </c>
      <c r="J15" s="217">
        <v>89</v>
      </c>
      <c r="K15" s="217">
        <v>205</v>
      </c>
      <c r="L15" s="216">
        <v>165.45</v>
      </c>
      <c r="M15" s="216">
        <v>339.11</v>
      </c>
    </row>
    <row r="16" spans="1:13" ht="12.75" customHeight="1">
      <c r="A16" s="215" t="s">
        <v>231</v>
      </c>
      <c r="B16" s="217">
        <v>58</v>
      </c>
      <c r="C16" s="217">
        <v>70</v>
      </c>
      <c r="D16" s="216">
        <v>423.18</v>
      </c>
      <c r="E16" s="216">
        <v>521.43</v>
      </c>
      <c r="F16" s="217">
        <v>464</v>
      </c>
      <c r="G16" s="217">
        <v>829</v>
      </c>
      <c r="H16" s="216">
        <v>685.65</v>
      </c>
      <c r="I16" s="216">
        <v>1170.49</v>
      </c>
      <c r="J16" s="217">
        <v>31</v>
      </c>
      <c r="K16" s="217">
        <v>21</v>
      </c>
      <c r="L16" s="216">
        <v>55.7</v>
      </c>
      <c r="M16" s="216">
        <v>51.02</v>
      </c>
    </row>
    <row r="17" spans="1:13" ht="12.75" customHeight="1">
      <c r="A17" s="215" t="s">
        <v>232</v>
      </c>
      <c r="B17" s="217">
        <v>534</v>
      </c>
      <c r="C17" s="217">
        <v>780</v>
      </c>
      <c r="D17" s="216">
        <v>2835.38</v>
      </c>
      <c r="E17" s="216">
        <v>3336.45</v>
      </c>
      <c r="F17" s="217">
        <v>199</v>
      </c>
      <c r="G17" s="217">
        <v>468</v>
      </c>
      <c r="H17" s="216">
        <v>68.93</v>
      </c>
      <c r="I17" s="216">
        <v>144.96</v>
      </c>
      <c r="J17" s="217">
        <v>291</v>
      </c>
      <c r="K17" s="217">
        <v>615</v>
      </c>
      <c r="L17" s="216">
        <v>893.07</v>
      </c>
      <c r="M17" s="216">
        <v>1120.67</v>
      </c>
    </row>
    <row r="18" spans="1:13" ht="12.75" customHeight="1">
      <c r="A18" s="215" t="s">
        <v>233</v>
      </c>
      <c r="B18" s="217">
        <v>324</v>
      </c>
      <c r="C18" s="217">
        <v>454</v>
      </c>
      <c r="D18" s="216">
        <v>1010.67</v>
      </c>
      <c r="E18" s="216">
        <v>1049.3</v>
      </c>
      <c r="F18" s="217">
        <v>276</v>
      </c>
      <c r="G18" s="217">
        <v>413</v>
      </c>
      <c r="H18" s="216">
        <v>142.91</v>
      </c>
      <c r="I18" s="216">
        <v>172.96</v>
      </c>
      <c r="J18" s="217">
        <v>158</v>
      </c>
      <c r="K18" s="217">
        <v>345</v>
      </c>
      <c r="L18" s="216">
        <v>1929.8</v>
      </c>
      <c r="M18" s="216">
        <v>2567.71</v>
      </c>
    </row>
    <row r="19" spans="1:13" ht="12.75" customHeight="1">
      <c r="A19" s="215" t="s">
        <v>234</v>
      </c>
      <c r="B19" s="217">
        <v>141</v>
      </c>
      <c r="C19" s="217">
        <v>195</v>
      </c>
      <c r="D19" s="216">
        <v>1579.8</v>
      </c>
      <c r="E19" s="216">
        <v>1804.45</v>
      </c>
      <c r="F19" s="217">
        <v>19</v>
      </c>
      <c r="G19" s="217">
        <v>137</v>
      </c>
      <c r="H19" s="216">
        <v>12.18</v>
      </c>
      <c r="I19" s="216">
        <v>38.05</v>
      </c>
      <c r="J19" s="217">
        <v>86</v>
      </c>
      <c r="K19" s="217">
        <v>150</v>
      </c>
      <c r="L19" s="216">
        <v>866.87</v>
      </c>
      <c r="M19" s="216">
        <v>1095.27</v>
      </c>
    </row>
    <row r="20" spans="1:13" ht="12.75" customHeight="1">
      <c r="A20" s="215" t="s">
        <v>235</v>
      </c>
      <c r="B20" s="217">
        <v>101</v>
      </c>
      <c r="C20" s="217">
        <v>127</v>
      </c>
      <c r="D20" s="216">
        <v>1474.74</v>
      </c>
      <c r="E20" s="216">
        <v>1425.07</v>
      </c>
      <c r="F20" s="217">
        <v>22</v>
      </c>
      <c r="G20" s="217">
        <v>205</v>
      </c>
      <c r="H20" s="216">
        <v>118.81</v>
      </c>
      <c r="I20" s="216">
        <v>46.15</v>
      </c>
      <c r="J20" s="217">
        <v>80</v>
      </c>
      <c r="K20" s="217">
        <v>181</v>
      </c>
      <c r="L20" s="216">
        <v>3530.21</v>
      </c>
      <c r="M20" s="216">
        <v>3340.66</v>
      </c>
    </row>
    <row r="21" spans="1:13" ht="12.75" customHeight="1">
      <c r="A21" s="215" t="s">
        <v>236</v>
      </c>
      <c r="B21" s="217">
        <v>31</v>
      </c>
      <c r="C21" s="217">
        <v>108</v>
      </c>
      <c r="D21" s="216">
        <v>142.35</v>
      </c>
      <c r="E21" s="216">
        <v>268.84</v>
      </c>
      <c r="F21" s="217">
        <v>104</v>
      </c>
      <c r="G21" s="217">
        <v>126</v>
      </c>
      <c r="H21" s="216">
        <v>92.12</v>
      </c>
      <c r="I21" s="216">
        <v>93.92</v>
      </c>
      <c r="J21" s="217">
        <v>7</v>
      </c>
      <c r="K21" s="217">
        <v>117</v>
      </c>
      <c r="L21" s="216">
        <v>120.49</v>
      </c>
      <c r="M21" s="216">
        <v>294.95</v>
      </c>
    </row>
    <row r="22" spans="1:13" ht="12.75" customHeight="1">
      <c r="A22" s="215" t="s">
        <v>237</v>
      </c>
      <c r="B22" s="217">
        <v>31</v>
      </c>
      <c r="C22" s="217">
        <v>175</v>
      </c>
      <c r="D22" s="216">
        <v>131.42</v>
      </c>
      <c r="E22" s="216">
        <v>283.07</v>
      </c>
      <c r="F22" s="217">
        <v>34</v>
      </c>
      <c r="G22" s="217">
        <v>117</v>
      </c>
      <c r="H22" s="216">
        <v>38.63</v>
      </c>
      <c r="I22" s="216">
        <v>63.4</v>
      </c>
      <c r="J22" s="217">
        <v>28</v>
      </c>
      <c r="K22" s="217">
        <v>47</v>
      </c>
      <c r="L22" s="216">
        <v>370.35</v>
      </c>
      <c r="M22" s="216">
        <v>591.23</v>
      </c>
    </row>
    <row r="23" spans="1:13" ht="12.75" customHeight="1">
      <c r="A23" s="215" t="s">
        <v>238</v>
      </c>
      <c r="B23" s="217">
        <v>253</v>
      </c>
      <c r="C23" s="217">
        <v>270</v>
      </c>
      <c r="D23" s="216">
        <v>2036.32</v>
      </c>
      <c r="E23" s="216">
        <v>1865.32</v>
      </c>
      <c r="F23" s="217">
        <v>200</v>
      </c>
      <c r="G23" s="217">
        <v>267</v>
      </c>
      <c r="H23" s="216">
        <v>95.79</v>
      </c>
      <c r="I23" s="216">
        <v>161.41</v>
      </c>
      <c r="J23" s="217">
        <v>107</v>
      </c>
      <c r="K23" s="217">
        <v>68</v>
      </c>
      <c r="L23" s="216">
        <v>572.35</v>
      </c>
      <c r="M23" s="216">
        <v>522.15</v>
      </c>
    </row>
    <row r="24" spans="1:13" ht="12.75" customHeight="1">
      <c r="A24" s="215" t="s">
        <v>239</v>
      </c>
      <c r="B24" s="217">
        <v>40</v>
      </c>
      <c r="C24" s="217">
        <v>145</v>
      </c>
      <c r="D24" s="216">
        <v>309.65</v>
      </c>
      <c r="E24" s="216">
        <v>853.2</v>
      </c>
      <c r="F24" s="217">
        <v>118</v>
      </c>
      <c r="G24" s="217">
        <v>183</v>
      </c>
      <c r="H24" s="216">
        <v>120.81</v>
      </c>
      <c r="I24" s="216">
        <v>340.36</v>
      </c>
      <c r="J24" s="217">
        <v>21</v>
      </c>
      <c r="K24" s="217">
        <v>96</v>
      </c>
      <c r="L24" s="216">
        <v>402.4</v>
      </c>
      <c r="M24" s="216">
        <v>1023.12</v>
      </c>
    </row>
    <row r="25" spans="1:13" ht="12.75" customHeight="1">
      <c r="A25" s="215" t="s">
        <v>241</v>
      </c>
      <c r="B25" s="217">
        <v>57</v>
      </c>
      <c r="C25" s="217">
        <v>132</v>
      </c>
      <c r="D25" s="216">
        <v>182.37</v>
      </c>
      <c r="E25" s="216">
        <v>206.04</v>
      </c>
      <c r="F25" s="217">
        <v>38</v>
      </c>
      <c r="G25" s="217">
        <v>106</v>
      </c>
      <c r="H25" s="216">
        <v>15.71</v>
      </c>
      <c r="I25" s="216">
        <v>36.21</v>
      </c>
      <c r="J25" s="217">
        <v>42</v>
      </c>
      <c r="K25" s="217">
        <v>209</v>
      </c>
      <c r="L25" s="216">
        <v>835.5</v>
      </c>
      <c r="M25" s="216">
        <v>1172.57</v>
      </c>
    </row>
    <row r="26" spans="1:13" ht="12.75" customHeight="1">
      <c r="A26" s="215" t="s">
        <v>355</v>
      </c>
      <c r="B26" s="217">
        <v>87</v>
      </c>
      <c r="C26" s="217">
        <v>382</v>
      </c>
      <c r="D26" s="216">
        <v>312.19</v>
      </c>
      <c r="E26" s="216">
        <v>589.86</v>
      </c>
      <c r="F26" s="217">
        <v>62</v>
      </c>
      <c r="G26" s="217">
        <v>220</v>
      </c>
      <c r="H26" s="216">
        <v>63.19</v>
      </c>
      <c r="I26" s="216">
        <v>54.95</v>
      </c>
      <c r="J26" s="217">
        <v>62</v>
      </c>
      <c r="K26" s="217">
        <v>219</v>
      </c>
      <c r="L26" s="216">
        <v>470.15</v>
      </c>
      <c r="M26" s="216">
        <v>491.63</v>
      </c>
    </row>
    <row r="27" spans="1:13" ht="12.75" customHeight="1">
      <c r="A27" s="215" t="s">
        <v>356</v>
      </c>
      <c r="B27" s="217">
        <v>22</v>
      </c>
      <c r="C27" s="217">
        <v>173</v>
      </c>
      <c r="D27" s="216">
        <v>81.93</v>
      </c>
      <c r="E27" s="216">
        <v>195.74</v>
      </c>
      <c r="F27" s="217">
        <v>19</v>
      </c>
      <c r="G27" s="217">
        <v>160</v>
      </c>
      <c r="H27" s="216">
        <v>12.81</v>
      </c>
      <c r="I27" s="216">
        <v>37.79</v>
      </c>
      <c r="J27" s="217">
        <v>18</v>
      </c>
      <c r="K27" s="217">
        <v>168</v>
      </c>
      <c r="L27" s="216">
        <v>258.85</v>
      </c>
      <c r="M27" s="216">
        <v>740.06</v>
      </c>
    </row>
    <row r="28" spans="1:13" ht="12.75" customHeight="1">
      <c r="A28" s="215" t="s">
        <v>244</v>
      </c>
      <c r="B28" s="217">
        <v>102</v>
      </c>
      <c r="C28" s="217">
        <v>202</v>
      </c>
      <c r="D28" s="216">
        <v>457.64</v>
      </c>
      <c r="E28" s="216">
        <v>668.75</v>
      </c>
      <c r="F28" s="217">
        <v>30</v>
      </c>
      <c r="G28" s="217">
        <v>83</v>
      </c>
      <c r="H28" s="216">
        <v>18.83</v>
      </c>
      <c r="I28" s="216">
        <v>31.07</v>
      </c>
      <c r="J28" s="217">
        <v>67</v>
      </c>
      <c r="K28" s="217">
        <v>112</v>
      </c>
      <c r="L28" s="216">
        <v>391.33</v>
      </c>
      <c r="M28" s="216">
        <v>601.82</v>
      </c>
    </row>
    <row r="29" spans="1:13" ht="12.75" customHeight="1">
      <c r="A29" s="215" t="s">
        <v>245</v>
      </c>
      <c r="B29" s="217">
        <v>75</v>
      </c>
      <c r="C29" s="217">
        <v>83</v>
      </c>
      <c r="D29" s="216">
        <v>282.76</v>
      </c>
      <c r="E29" s="216">
        <v>168.61</v>
      </c>
      <c r="F29" s="217">
        <v>43</v>
      </c>
      <c r="G29" s="217">
        <v>205</v>
      </c>
      <c r="H29" s="216">
        <v>55.32</v>
      </c>
      <c r="I29" s="216">
        <v>93.06</v>
      </c>
      <c r="J29" s="217">
        <v>71</v>
      </c>
      <c r="K29" s="217">
        <v>347</v>
      </c>
      <c r="L29" s="216">
        <v>2139.49</v>
      </c>
      <c r="M29" s="216">
        <v>2203.01</v>
      </c>
    </row>
    <row r="30" spans="1:13" ht="12.75" customHeight="1">
      <c r="A30" s="215" t="s">
        <v>347</v>
      </c>
      <c r="B30" s="217">
        <v>122</v>
      </c>
      <c r="C30" s="217">
        <v>292</v>
      </c>
      <c r="D30" s="216">
        <v>515.22</v>
      </c>
      <c r="E30" s="216">
        <v>803.54</v>
      </c>
      <c r="F30" s="217">
        <v>139</v>
      </c>
      <c r="G30" s="217">
        <v>347</v>
      </c>
      <c r="H30" s="216">
        <v>148.33</v>
      </c>
      <c r="I30" s="216">
        <v>277.17</v>
      </c>
      <c r="J30" s="217">
        <v>29</v>
      </c>
      <c r="K30" s="217">
        <v>84</v>
      </c>
      <c r="L30" s="216">
        <v>112.41</v>
      </c>
      <c r="M30" s="216">
        <v>180.48</v>
      </c>
    </row>
    <row r="31" spans="1:13" ht="12.75" customHeight="1">
      <c r="A31" s="215" t="s">
        <v>246</v>
      </c>
      <c r="B31" s="217">
        <v>62</v>
      </c>
      <c r="C31" s="217">
        <v>184</v>
      </c>
      <c r="D31" s="216">
        <v>195.25</v>
      </c>
      <c r="E31" s="216">
        <v>431.79</v>
      </c>
      <c r="F31" s="217">
        <v>54</v>
      </c>
      <c r="G31" s="217">
        <v>136</v>
      </c>
      <c r="H31" s="216">
        <v>38.93</v>
      </c>
      <c r="I31" s="216">
        <v>75.83</v>
      </c>
      <c r="J31" s="217">
        <v>25</v>
      </c>
      <c r="K31" s="217">
        <v>170</v>
      </c>
      <c r="L31" s="216">
        <v>447.42</v>
      </c>
      <c r="M31" s="216">
        <v>347.93</v>
      </c>
    </row>
    <row r="32" spans="1:13" ht="12.75" customHeight="1">
      <c r="A32" s="215" t="s">
        <v>247</v>
      </c>
      <c r="B32" s="217">
        <v>200</v>
      </c>
      <c r="C32" s="217">
        <v>317</v>
      </c>
      <c r="D32" s="216">
        <v>886.25</v>
      </c>
      <c r="E32" s="216">
        <v>1094.25</v>
      </c>
      <c r="F32" s="217">
        <v>274</v>
      </c>
      <c r="G32" s="217">
        <v>335</v>
      </c>
      <c r="H32" s="216">
        <v>242.54</v>
      </c>
      <c r="I32" s="216">
        <v>322.38</v>
      </c>
      <c r="J32" s="217">
        <v>69</v>
      </c>
      <c r="K32" s="217">
        <v>164</v>
      </c>
      <c r="L32" s="216">
        <v>344.37</v>
      </c>
      <c r="M32" s="216">
        <v>552.06</v>
      </c>
    </row>
    <row r="33" spans="1:13" ht="12.75" customHeight="1">
      <c r="A33" s="215" t="s">
        <v>248</v>
      </c>
      <c r="B33" s="217">
        <v>360</v>
      </c>
      <c r="C33" s="217">
        <v>528</v>
      </c>
      <c r="D33" s="216">
        <v>2513.43</v>
      </c>
      <c r="E33" s="216">
        <v>2608.25</v>
      </c>
      <c r="F33" s="217">
        <v>345</v>
      </c>
      <c r="G33" s="217">
        <v>466</v>
      </c>
      <c r="H33" s="216">
        <v>216.45</v>
      </c>
      <c r="I33" s="216">
        <v>280.27</v>
      </c>
      <c r="J33" s="217">
        <v>259</v>
      </c>
      <c r="K33" s="217">
        <v>359</v>
      </c>
      <c r="L33" s="216">
        <v>2947.3</v>
      </c>
      <c r="M33" s="216">
        <v>2694.33</v>
      </c>
    </row>
    <row r="34" spans="1:13" ht="12.75" customHeight="1">
      <c r="A34" s="215" t="s">
        <v>249</v>
      </c>
      <c r="B34" s="217">
        <v>47</v>
      </c>
      <c r="C34" s="217">
        <v>155</v>
      </c>
      <c r="D34" s="216">
        <v>118.97</v>
      </c>
      <c r="E34" s="216">
        <v>320.23</v>
      </c>
      <c r="F34" s="217">
        <v>69</v>
      </c>
      <c r="G34" s="217">
        <v>147</v>
      </c>
      <c r="H34" s="216">
        <v>33.55</v>
      </c>
      <c r="I34" s="216">
        <v>63.09</v>
      </c>
      <c r="J34" s="217">
        <v>61</v>
      </c>
      <c r="K34" s="217">
        <v>98</v>
      </c>
      <c r="L34" s="216">
        <v>320.8</v>
      </c>
      <c r="M34" s="216">
        <v>312.51</v>
      </c>
    </row>
    <row r="35" spans="1:13" ht="12.75" customHeight="1">
      <c r="A35" s="215" t="s">
        <v>250</v>
      </c>
      <c r="B35" s="217">
        <v>22</v>
      </c>
      <c r="C35" s="217">
        <v>66</v>
      </c>
      <c r="D35" s="216">
        <v>114.37</v>
      </c>
      <c r="E35" s="216">
        <v>156.48</v>
      </c>
      <c r="F35" s="217">
        <v>55</v>
      </c>
      <c r="G35" s="217">
        <v>101</v>
      </c>
      <c r="H35" s="216">
        <v>45.55</v>
      </c>
      <c r="I35" s="216">
        <v>78.25</v>
      </c>
      <c r="J35" s="217">
        <v>23</v>
      </c>
      <c r="K35" s="217">
        <v>30</v>
      </c>
      <c r="L35" s="216">
        <v>43.57</v>
      </c>
      <c r="M35" s="216">
        <v>145.29</v>
      </c>
    </row>
    <row r="36" spans="1:13" ht="12.75" customHeight="1">
      <c r="A36" s="215" t="s">
        <v>251</v>
      </c>
      <c r="B36" s="217">
        <v>452</v>
      </c>
      <c r="C36" s="217">
        <v>436</v>
      </c>
      <c r="D36" s="216">
        <v>2503.85</v>
      </c>
      <c r="E36" s="216">
        <v>1838.98</v>
      </c>
      <c r="F36" s="217">
        <v>320</v>
      </c>
      <c r="G36" s="217">
        <v>383</v>
      </c>
      <c r="H36" s="216">
        <v>131.6</v>
      </c>
      <c r="I36" s="216">
        <v>108.94</v>
      </c>
      <c r="J36" s="217">
        <v>198</v>
      </c>
      <c r="K36" s="217">
        <v>252</v>
      </c>
      <c r="L36" s="216">
        <v>481.36</v>
      </c>
      <c r="M36" s="216">
        <v>475.88</v>
      </c>
    </row>
    <row r="37" spans="1:13" ht="12.75" customHeight="1">
      <c r="A37" s="215" t="s">
        <v>252</v>
      </c>
      <c r="B37" s="217">
        <v>309</v>
      </c>
      <c r="C37" s="217">
        <v>295</v>
      </c>
      <c r="D37" s="216">
        <v>5197.41</v>
      </c>
      <c r="E37" s="216">
        <v>5268.11</v>
      </c>
      <c r="F37" s="217">
        <v>204</v>
      </c>
      <c r="G37" s="217">
        <v>222</v>
      </c>
      <c r="H37" s="216">
        <v>203.03</v>
      </c>
      <c r="I37" s="216">
        <v>192.17</v>
      </c>
      <c r="J37" s="217">
        <v>88</v>
      </c>
      <c r="K37" s="217">
        <v>78</v>
      </c>
      <c r="L37" s="216">
        <v>887.35</v>
      </c>
      <c r="M37" s="216">
        <v>468.95</v>
      </c>
    </row>
    <row r="38" spans="1:13" ht="12.75" customHeight="1">
      <c r="A38" s="215" t="s">
        <v>253</v>
      </c>
      <c r="B38" s="217">
        <v>166</v>
      </c>
      <c r="C38" s="217">
        <v>604</v>
      </c>
      <c r="D38" s="216">
        <v>596.89</v>
      </c>
      <c r="E38" s="216">
        <v>1161.59</v>
      </c>
      <c r="F38" s="217">
        <v>176</v>
      </c>
      <c r="G38" s="217">
        <v>526</v>
      </c>
      <c r="H38" s="216">
        <v>95.92</v>
      </c>
      <c r="I38" s="216">
        <v>245.85</v>
      </c>
      <c r="J38" s="217">
        <v>59</v>
      </c>
      <c r="K38" s="217">
        <v>301</v>
      </c>
      <c r="L38" s="216">
        <v>552.58</v>
      </c>
      <c r="M38" s="216">
        <v>494.24</v>
      </c>
    </row>
    <row r="39" spans="1:13" ht="12.75" customHeight="1">
      <c r="A39" s="215" t="s">
        <v>254</v>
      </c>
      <c r="B39" s="217">
        <v>67</v>
      </c>
      <c r="C39" s="217">
        <v>156</v>
      </c>
      <c r="D39" s="216">
        <v>561.76</v>
      </c>
      <c r="E39" s="216">
        <v>836.88</v>
      </c>
      <c r="F39" s="217">
        <v>93</v>
      </c>
      <c r="G39" s="217">
        <v>185</v>
      </c>
      <c r="H39" s="216">
        <v>98.66</v>
      </c>
      <c r="I39" s="216">
        <v>161.69</v>
      </c>
      <c r="J39" s="217">
        <v>51</v>
      </c>
      <c r="K39" s="217">
        <v>41</v>
      </c>
      <c r="L39" s="216">
        <v>911.69</v>
      </c>
      <c r="M39" s="216">
        <v>213.19</v>
      </c>
    </row>
    <row r="40" spans="1:13" ht="12.75" customHeight="1">
      <c r="A40" s="215" t="s">
        <v>255</v>
      </c>
      <c r="B40" s="217">
        <v>802</v>
      </c>
      <c r="C40" s="217">
        <v>720</v>
      </c>
      <c r="D40" s="216">
        <v>16920.53</v>
      </c>
      <c r="E40" s="216">
        <v>13657.04</v>
      </c>
      <c r="F40" s="217">
        <v>576</v>
      </c>
      <c r="G40" s="217">
        <v>503</v>
      </c>
      <c r="H40" s="216">
        <v>383.63</v>
      </c>
      <c r="I40" s="216">
        <v>325.05</v>
      </c>
      <c r="J40" s="217">
        <v>58</v>
      </c>
      <c r="K40" s="217">
        <v>26</v>
      </c>
      <c r="L40" s="216">
        <v>528.25</v>
      </c>
      <c r="M40" s="216">
        <v>34.77</v>
      </c>
    </row>
    <row r="41" spans="1:13" ht="12.75" customHeight="1">
      <c r="A41" s="215" t="s">
        <v>315</v>
      </c>
      <c r="B41" s="217">
        <v>59</v>
      </c>
      <c r="C41" s="217">
        <v>82</v>
      </c>
      <c r="D41" s="216">
        <v>267.67</v>
      </c>
      <c r="E41" s="216">
        <v>469.11</v>
      </c>
      <c r="F41" s="217">
        <v>100</v>
      </c>
      <c r="G41" s="217">
        <v>133</v>
      </c>
      <c r="H41" s="216">
        <v>84.55</v>
      </c>
      <c r="I41" s="216">
        <v>113.81</v>
      </c>
      <c r="J41" s="217">
        <v>8</v>
      </c>
      <c r="K41" s="217">
        <v>4</v>
      </c>
      <c r="L41" s="216">
        <v>24.4</v>
      </c>
      <c r="M41" s="216">
        <v>7.1</v>
      </c>
    </row>
    <row r="42" spans="1:13" ht="12.75" customHeight="1">
      <c r="A42" s="215" t="s">
        <v>256</v>
      </c>
      <c r="B42" s="217">
        <v>180</v>
      </c>
      <c r="C42" s="217">
        <v>254</v>
      </c>
      <c r="D42" s="216">
        <v>1595.81</v>
      </c>
      <c r="E42" s="216">
        <v>1703.84</v>
      </c>
      <c r="F42" s="217">
        <v>79</v>
      </c>
      <c r="G42" s="217">
        <v>105</v>
      </c>
      <c r="H42" s="216">
        <v>223.36</v>
      </c>
      <c r="I42" s="216">
        <v>202.26</v>
      </c>
      <c r="J42" s="217">
        <v>53</v>
      </c>
      <c r="K42" s="217">
        <v>30</v>
      </c>
      <c r="L42" s="216">
        <v>1284.54</v>
      </c>
      <c r="M42" s="216">
        <v>612.96</v>
      </c>
    </row>
    <row r="43" spans="1:13" ht="12.75" customHeight="1">
      <c r="A43" s="215" t="s">
        <v>257</v>
      </c>
      <c r="B43" s="217">
        <v>109</v>
      </c>
      <c r="C43" s="217">
        <v>150</v>
      </c>
      <c r="D43" s="216">
        <v>1359.29</v>
      </c>
      <c r="E43" s="216">
        <v>1777.67</v>
      </c>
      <c r="F43" s="217">
        <v>95</v>
      </c>
      <c r="G43" s="217">
        <v>160</v>
      </c>
      <c r="H43" s="216">
        <v>118.45</v>
      </c>
      <c r="I43" s="216">
        <v>119.88</v>
      </c>
      <c r="J43" s="217">
        <v>69</v>
      </c>
      <c r="K43" s="217">
        <v>143</v>
      </c>
      <c r="L43" s="216">
        <v>1181.81</v>
      </c>
      <c r="M43" s="216">
        <v>1602.91</v>
      </c>
    </row>
    <row r="44" spans="1:13" ht="12.75" customHeight="1">
      <c r="A44" s="215" t="s">
        <v>258</v>
      </c>
      <c r="B44" s="217">
        <v>124</v>
      </c>
      <c r="C44" s="217">
        <v>71</v>
      </c>
      <c r="D44" s="216">
        <v>753.89</v>
      </c>
      <c r="E44" s="216">
        <v>143.91</v>
      </c>
      <c r="F44" s="217">
        <v>47</v>
      </c>
      <c r="G44" s="217"/>
      <c r="H44" s="216">
        <v>54.47</v>
      </c>
      <c r="I44" s="216"/>
      <c r="J44" s="217">
        <v>121</v>
      </c>
      <c r="K44" s="217">
        <v>126</v>
      </c>
      <c r="L44" s="216">
        <v>3732.82</v>
      </c>
      <c r="M44" s="216">
        <v>1999.8</v>
      </c>
    </row>
    <row r="45" spans="1:13" ht="12.75" customHeight="1">
      <c r="A45" s="215" t="s">
        <v>259</v>
      </c>
      <c r="B45" s="217">
        <v>29</v>
      </c>
      <c r="C45" s="217">
        <v>202</v>
      </c>
      <c r="D45" s="216">
        <v>41.7</v>
      </c>
      <c r="E45" s="216">
        <v>174.14</v>
      </c>
      <c r="F45" s="217">
        <v>59</v>
      </c>
      <c r="G45" s="217">
        <v>580</v>
      </c>
      <c r="H45" s="216">
        <v>21.08</v>
      </c>
      <c r="I45" s="216">
        <v>214.4</v>
      </c>
      <c r="J45" s="217">
        <v>41</v>
      </c>
      <c r="K45" s="217">
        <v>741</v>
      </c>
      <c r="L45" s="216">
        <v>601.29</v>
      </c>
      <c r="M45" s="216">
        <v>1914.44</v>
      </c>
    </row>
    <row r="46" spans="1:13" ht="12.75" customHeight="1">
      <c r="A46" s="215" t="s">
        <v>260</v>
      </c>
      <c r="B46" s="217">
        <v>122</v>
      </c>
      <c r="C46" s="217">
        <v>223</v>
      </c>
      <c r="D46" s="216">
        <v>1333.25</v>
      </c>
      <c r="E46" s="216">
        <v>1813.89</v>
      </c>
      <c r="F46" s="217">
        <v>26</v>
      </c>
      <c r="G46" s="217">
        <v>23</v>
      </c>
      <c r="H46" s="216">
        <v>38.53</v>
      </c>
      <c r="I46" s="216">
        <v>7.69</v>
      </c>
      <c r="J46" s="217">
        <v>108</v>
      </c>
      <c r="K46" s="217">
        <v>209</v>
      </c>
      <c r="L46" s="216">
        <v>2939.18</v>
      </c>
      <c r="M46" s="216">
        <v>2533.71</v>
      </c>
    </row>
    <row r="47" spans="1:13" ht="12.75" customHeight="1">
      <c r="A47" s="215" t="s">
        <v>261</v>
      </c>
      <c r="B47" s="217">
        <v>483</v>
      </c>
      <c r="C47" s="217">
        <v>2127</v>
      </c>
      <c r="D47" s="216">
        <v>647.65</v>
      </c>
      <c r="E47" s="216">
        <v>2004.69</v>
      </c>
      <c r="F47" s="217">
        <v>385</v>
      </c>
      <c r="G47" s="217">
        <v>1471</v>
      </c>
      <c r="H47" s="216">
        <v>131.89</v>
      </c>
      <c r="I47" s="216">
        <v>314.66</v>
      </c>
      <c r="J47" s="217">
        <v>494</v>
      </c>
      <c r="K47" s="217">
        <v>1447</v>
      </c>
      <c r="L47" s="216">
        <v>2462.35</v>
      </c>
      <c r="M47" s="216">
        <v>3105.88</v>
      </c>
    </row>
    <row r="48" spans="1:13" ht="12.75" customHeight="1">
      <c r="A48" s="215" t="s">
        <v>262</v>
      </c>
      <c r="B48" s="217">
        <v>884</v>
      </c>
      <c r="C48" s="217">
        <v>736</v>
      </c>
      <c r="D48" s="216">
        <v>10206.2</v>
      </c>
      <c r="E48" s="216">
        <v>9119.24</v>
      </c>
      <c r="F48" s="217">
        <v>1065</v>
      </c>
      <c r="G48" s="217">
        <v>849</v>
      </c>
      <c r="H48" s="216">
        <v>1604.81</v>
      </c>
      <c r="I48" s="216">
        <v>1174.26</v>
      </c>
      <c r="J48" s="217">
        <v>42</v>
      </c>
      <c r="K48" s="217">
        <v>6</v>
      </c>
      <c r="L48" s="216">
        <v>251.61</v>
      </c>
      <c r="M48" s="216">
        <v>94.82</v>
      </c>
    </row>
    <row r="49" spans="1:13" ht="12.75" customHeight="1">
      <c r="A49" s="215" t="s">
        <v>263</v>
      </c>
      <c r="B49" s="217">
        <v>24</v>
      </c>
      <c r="C49" s="217">
        <v>229</v>
      </c>
      <c r="D49" s="216">
        <v>68.72</v>
      </c>
      <c r="E49" s="216">
        <v>56.24</v>
      </c>
      <c r="F49" s="217">
        <v>72</v>
      </c>
      <c r="G49" s="217">
        <v>376</v>
      </c>
      <c r="H49" s="216">
        <v>262.36</v>
      </c>
      <c r="I49" s="216">
        <v>291.46</v>
      </c>
      <c r="J49" s="217">
        <v>35</v>
      </c>
      <c r="K49" s="217">
        <v>276</v>
      </c>
      <c r="L49" s="216">
        <v>1814.93</v>
      </c>
      <c r="M49" s="216">
        <v>2563.15</v>
      </c>
    </row>
    <row r="50" spans="1:13" ht="12.75" customHeight="1">
      <c r="A50" s="215" t="s">
        <v>264</v>
      </c>
      <c r="B50" s="217">
        <v>259</v>
      </c>
      <c r="C50" s="217">
        <v>732</v>
      </c>
      <c r="D50" s="216">
        <v>747.07</v>
      </c>
      <c r="E50" s="216">
        <v>1078.64</v>
      </c>
      <c r="F50" s="217">
        <v>120</v>
      </c>
      <c r="G50" s="217">
        <v>690</v>
      </c>
      <c r="H50" s="216">
        <v>61.18</v>
      </c>
      <c r="I50" s="216">
        <v>169.69</v>
      </c>
      <c r="J50" s="217">
        <v>97</v>
      </c>
      <c r="K50" s="217">
        <v>490</v>
      </c>
      <c r="L50" s="216">
        <v>1043.45</v>
      </c>
      <c r="M50" s="216">
        <v>1636.02</v>
      </c>
    </row>
    <row r="51" spans="1:13" ht="12.75" customHeight="1">
      <c r="A51" s="215" t="s">
        <v>265</v>
      </c>
      <c r="B51" s="217">
        <v>93</v>
      </c>
      <c r="C51" s="217">
        <v>300</v>
      </c>
      <c r="D51" s="216">
        <v>436.8</v>
      </c>
      <c r="E51" s="216">
        <v>839.31</v>
      </c>
      <c r="F51" s="217">
        <v>56</v>
      </c>
      <c r="G51" s="217">
        <v>174</v>
      </c>
      <c r="H51" s="216">
        <v>26.72</v>
      </c>
      <c r="I51" s="216">
        <v>30.49</v>
      </c>
      <c r="J51" s="217">
        <v>62</v>
      </c>
      <c r="K51" s="217">
        <v>74</v>
      </c>
      <c r="L51" s="216">
        <v>689.46</v>
      </c>
      <c r="M51" s="216">
        <v>613.9</v>
      </c>
    </row>
    <row r="52" spans="1:13" ht="12.75" customHeight="1">
      <c r="A52" s="215" t="s">
        <v>266</v>
      </c>
      <c r="B52" s="217">
        <v>245</v>
      </c>
      <c r="C52" s="217">
        <v>284</v>
      </c>
      <c r="D52" s="216">
        <v>2962.37</v>
      </c>
      <c r="E52" s="216">
        <v>2515.1</v>
      </c>
      <c r="F52" s="217">
        <v>237</v>
      </c>
      <c r="G52" s="217">
        <v>285</v>
      </c>
      <c r="H52" s="216">
        <v>331.44</v>
      </c>
      <c r="I52" s="216">
        <v>357.82</v>
      </c>
      <c r="J52" s="217">
        <v>42</v>
      </c>
      <c r="K52" s="217">
        <v>102</v>
      </c>
      <c r="L52" s="216">
        <v>111.44</v>
      </c>
      <c r="M52" s="216">
        <v>222.23</v>
      </c>
    </row>
    <row r="53" spans="1:13" s="221" customFormat="1" ht="27" customHeight="1">
      <c r="A53" s="313" t="s">
        <v>387</v>
      </c>
      <c r="B53" s="313"/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</row>
    <row r="54" spans="1:14" s="220" customFormat="1" ht="15">
      <c r="A54" s="314" t="s">
        <v>216</v>
      </c>
      <c r="B54" s="316" t="s">
        <v>351</v>
      </c>
      <c r="C54" s="316"/>
      <c r="D54" s="316"/>
      <c r="E54" s="316"/>
      <c r="F54" s="316" t="s">
        <v>359</v>
      </c>
      <c r="G54" s="316"/>
      <c r="H54" s="316"/>
      <c r="I54" s="316"/>
      <c r="J54" s="321" t="s">
        <v>353</v>
      </c>
      <c r="K54" s="321"/>
      <c r="L54" s="321"/>
      <c r="M54" s="322"/>
      <c r="N54" s="223"/>
    </row>
    <row r="55" spans="1:14" s="220" customFormat="1" ht="15">
      <c r="A55" s="320"/>
      <c r="B55" s="316" t="s">
        <v>217</v>
      </c>
      <c r="C55" s="316"/>
      <c r="D55" s="316" t="s">
        <v>352</v>
      </c>
      <c r="E55" s="316"/>
      <c r="F55" s="319" t="s">
        <v>217</v>
      </c>
      <c r="G55" s="319"/>
      <c r="H55" s="316" t="s">
        <v>352</v>
      </c>
      <c r="I55" s="316"/>
      <c r="J55" s="319" t="s">
        <v>217</v>
      </c>
      <c r="K55" s="319"/>
      <c r="L55" s="318" t="s">
        <v>352</v>
      </c>
      <c r="M55" s="318"/>
      <c r="N55" s="223"/>
    </row>
    <row r="56" spans="1:13" ht="15">
      <c r="A56" s="315"/>
      <c r="B56" s="219">
        <v>2010</v>
      </c>
      <c r="C56" s="219">
        <v>2000</v>
      </c>
      <c r="D56" s="219">
        <v>2010</v>
      </c>
      <c r="E56" s="219">
        <v>2000</v>
      </c>
      <c r="F56" s="219">
        <v>2010</v>
      </c>
      <c r="G56" s="219">
        <v>2000</v>
      </c>
      <c r="H56" s="219">
        <v>2010</v>
      </c>
      <c r="I56" s="219">
        <v>2000</v>
      </c>
      <c r="J56" s="219">
        <v>2010</v>
      </c>
      <c r="K56" s="219">
        <v>2000</v>
      </c>
      <c r="L56" s="219">
        <v>2010</v>
      </c>
      <c r="M56" s="219">
        <v>2000</v>
      </c>
    </row>
    <row r="57" spans="1:13" ht="12.75" customHeight="1">
      <c r="A57" s="215" t="s">
        <v>267</v>
      </c>
      <c r="B57" s="217">
        <v>903</v>
      </c>
      <c r="C57" s="217">
        <v>1058</v>
      </c>
      <c r="D57" s="216">
        <v>11676.79</v>
      </c>
      <c r="E57" s="216">
        <v>10809.48</v>
      </c>
      <c r="F57" s="217">
        <v>1036</v>
      </c>
      <c r="G57" s="217">
        <v>1297</v>
      </c>
      <c r="H57" s="216">
        <v>1310.27</v>
      </c>
      <c r="I57" s="216">
        <v>1364.92</v>
      </c>
      <c r="J57" s="217">
        <v>120</v>
      </c>
      <c r="K57" s="217">
        <v>93</v>
      </c>
      <c r="L57" s="216">
        <v>1301.84</v>
      </c>
      <c r="M57" s="216">
        <v>1296.78</v>
      </c>
    </row>
    <row r="58" spans="1:13" ht="12.75" customHeight="1">
      <c r="A58" s="215" t="s">
        <v>268</v>
      </c>
      <c r="B58" s="217">
        <v>34</v>
      </c>
      <c r="C58" s="217">
        <v>43</v>
      </c>
      <c r="D58" s="216">
        <v>265.56</v>
      </c>
      <c r="E58" s="216">
        <v>167.61</v>
      </c>
      <c r="F58" s="217">
        <v>121</v>
      </c>
      <c r="G58" s="217">
        <v>117</v>
      </c>
      <c r="H58" s="216">
        <v>204.76</v>
      </c>
      <c r="I58" s="216">
        <v>221.73</v>
      </c>
      <c r="J58" s="217">
        <v>24</v>
      </c>
      <c r="K58" s="217">
        <v>19</v>
      </c>
      <c r="L58" s="216">
        <v>687.12</v>
      </c>
      <c r="M58" s="216">
        <v>102.3</v>
      </c>
    </row>
    <row r="59" spans="1:13" ht="12.75" customHeight="1">
      <c r="A59" s="215" t="s">
        <v>269</v>
      </c>
      <c r="B59" s="217">
        <v>172</v>
      </c>
      <c r="C59" s="217">
        <v>410</v>
      </c>
      <c r="D59" s="216">
        <v>800.92</v>
      </c>
      <c r="E59" s="216">
        <v>1280.38</v>
      </c>
      <c r="F59" s="217">
        <v>74</v>
      </c>
      <c r="G59" s="217">
        <v>233</v>
      </c>
      <c r="H59" s="216">
        <v>20.93</v>
      </c>
      <c r="I59" s="216">
        <v>82.68</v>
      </c>
      <c r="J59" s="217">
        <v>153</v>
      </c>
      <c r="K59" s="217">
        <v>424</v>
      </c>
      <c r="L59" s="216">
        <v>3111.55</v>
      </c>
      <c r="M59" s="216">
        <v>4279.3</v>
      </c>
    </row>
    <row r="60" spans="1:13" ht="12.75" customHeight="1">
      <c r="A60" s="215" t="s">
        <v>270</v>
      </c>
      <c r="B60" s="217">
        <v>337</v>
      </c>
      <c r="C60" s="217">
        <v>412</v>
      </c>
      <c r="D60" s="216">
        <v>7206.11</v>
      </c>
      <c r="E60" s="216">
        <v>7901.09</v>
      </c>
      <c r="F60" s="217">
        <v>201</v>
      </c>
      <c r="G60" s="217">
        <v>240</v>
      </c>
      <c r="H60" s="216">
        <v>324.5</v>
      </c>
      <c r="I60" s="216">
        <v>252.81</v>
      </c>
      <c r="J60" s="217">
        <v>31</v>
      </c>
      <c r="K60" s="217">
        <v>28</v>
      </c>
      <c r="L60" s="216">
        <v>477</v>
      </c>
      <c r="M60" s="216">
        <v>405.39</v>
      </c>
    </row>
    <row r="61" spans="1:13" ht="12.75" customHeight="1">
      <c r="A61" s="215" t="s">
        <v>271</v>
      </c>
      <c r="B61" s="217">
        <v>96</v>
      </c>
      <c r="C61" s="217">
        <v>117</v>
      </c>
      <c r="D61" s="216">
        <v>975.74</v>
      </c>
      <c r="E61" s="216">
        <v>749.02</v>
      </c>
      <c r="F61" s="217">
        <v>193</v>
      </c>
      <c r="G61" s="217">
        <v>317</v>
      </c>
      <c r="H61" s="216">
        <v>171.25</v>
      </c>
      <c r="I61" s="216">
        <v>138.19</v>
      </c>
      <c r="J61" s="217">
        <v>77</v>
      </c>
      <c r="K61" s="217">
        <v>284</v>
      </c>
      <c r="L61" s="216">
        <v>1398.83</v>
      </c>
      <c r="M61" s="216">
        <v>1511.93</v>
      </c>
    </row>
    <row r="62" spans="1:13" ht="12.75" customHeight="1">
      <c r="A62" s="215" t="s">
        <v>272</v>
      </c>
      <c r="B62" s="217">
        <v>470</v>
      </c>
      <c r="C62" s="217">
        <v>804</v>
      </c>
      <c r="D62" s="216">
        <v>1651.78</v>
      </c>
      <c r="E62" s="216">
        <v>1768.2</v>
      </c>
      <c r="F62" s="217">
        <v>345</v>
      </c>
      <c r="G62" s="217">
        <v>536</v>
      </c>
      <c r="H62" s="216">
        <v>123.38</v>
      </c>
      <c r="I62" s="216">
        <v>168.3</v>
      </c>
      <c r="J62" s="217">
        <v>247</v>
      </c>
      <c r="K62" s="217">
        <v>413</v>
      </c>
      <c r="L62" s="216">
        <v>4962.58</v>
      </c>
      <c r="M62" s="216">
        <v>5736.91</v>
      </c>
    </row>
    <row r="63" spans="1:13" ht="12.75" customHeight="1">
      <c r="A63" s="215" t="s">
        <v>273</v>
      </c>
      <c r="B63" s="217">
        <v>32</v>
      </c>
      <c r="C63" s="217">
        <v>109</v>
      </c>
      <c r="D63" s="216">
        <v>44.7</v>
      </c>
      <c r="E63" s="216">
        <v>110.6</v>
      </c>
      <c r="F63" s="217">
        <v>71</v>
      </c>
      <c r="G63" s="217">
        <v>120</v>
      </c>
      <c r="H63" s="216">
        <v>23.19</v>
      </c>
      <c r="I63" s="216">
        <v>33.77</v>
      </c>
      <c r="J63" s="217">
        <v>43</v>
      </c>
      <c r="K63" s="217">
        <v>56</v>
      </c>
      <c r="L63" s="216">
        <v>344.13</v>
      </c>
      <c r="M63" s="216">
        <v>436.48</v>
      </c>
    </row>
    <row r="64" spans="1:13" ht="12.75" customHeight="1">
      <c r="A64" s="215" t="s">
        <v>274</v>
      </c>
      <c r="B64" s="217">
        <v>104</v>
      </c>
      <c r="C64" s="217">
        <v>119</v>
      </c>
      <c r="D64" s="216">
        <v>792.24</v>
      </c>
      <c r="E64" s="216">
        <v>436.73</v>
      </c>
      <c r="F64" s="217">
        <v>146</v>
      </c>
      <c r="G64" s="217">
        <v>157</v>
      </c>
      <c r="H64" s="216">
        <v>269.9</v>
      </c>
      <c r="I64" s="216">
        <v>138.92</v>
      </c>
      <c r="J64" s="217">
        <v>50</v>
      </c>
      <c r="K64" s="217">
        <v>120</v>
      </c>
      <c r="L64" s="216">
        <v>990.24</v>
      </c>
      <c r="M64" s="216">
        <v>514.22</v>
      </c>
    </row>
    <row r="65" spans="1:13" ht="12.75" customHeight="1">
      <c r="A65" s="215" t="s">
        <v>275</v>
      </c>
      <c r="B65" s="217">
        <v>412</v>
      </c>
      <c r="C65" s="217">
        <v>376</v>
      </c>
      <c r="D65" s="216">
        <v>3924.51</v>
      </c>
      <c r="E65" s="216">
        <v>3766.45</v>
      </c>
      <c r="F65" s="217">
        <v>385</v>
      </c>
      <c r="G65" s="217">
        <v>391</v>
      </c>
      <c r="H65" s="216">
        <v>228.89</v>
      </c>
      <c r="I65" s="216">
        <v>249.88</v>
      </c>
      <c r="J65" s="217">
        <v>39</v>
      </c>
      <c r="K65" s="217">
        <v>17</v>
      </c>
      <c r="L65" s="216">
        <v>193.61</v>
      </c>
      <c r="M65" s="216">
        <v>42.32</v>
      </c>
    </row>
    <row r="66" spans="1:13" ht="12.75" customHeight="1">
      <c r="A66" s="215" t="s">
        <v>276</v>
      </c>
      <c r="B66" s="217">
        <v>334</v>
      </c>
      <c r="C66" s="217">
        <v>481</v>
      </c>
      <c r="D66" s="216">
        <v>4685.99</v>
      </c>
      <c r="E66" s="216">
        <v>6451.11</v>
      </c>
      <c r="F66" s="217">
        <v>199</v>
      </c>
      <c r="G66" s="217">
        <v>319</v>
      </c>
      <c r="H66" s="216">
        <v>124.9</v>
      </c>
      <c r="I66" s="216">
        <v>147.8</v>
      </c>
      <c r="J66" s="217">
        <v>15</v>
      </c>
      <c r="K66" s="217">
        <v>34</v>
      </c>
      <c r="L66" s="216">
        <v>322.02</v>
      </c>
      <c r="M66" s="216">
        <v>119.65</v>
      </c>
    </row>
    <row r="67" spans="1:13" ht="12.75" customHeight="1">
      <c r="A67" s="215" t="s">
        <v>316</v>
      </c>
      <c r="B67" s="217">
        <v>169</v>
      </c>
      <c r="C67" s="217">
        <v>491</v>
      </c>
      <c r="D67" s="216">
        <v>545.54</v>
      </c>
      <c r="E67" s="216">
        <v>1053.89</v>
      </c>
      <c r="F67" s="217">
        <v>122</v>
      </c>
      <c r="G67" s="217">
        <v>421</v>
      </c>
      <c r="H67" s="216">
        <v>28.47</v>
      </c>
      <c r="I67" s="216">
        <v>67.47</v>
      </c>
      <c r="J67" s="217">
        <v>31</v>
      </c>
      <c r="K67" s="217">
        <v>57</v>
      </c>
      <c r="L67" s="216">
        <v>498.98</v>
      </c>
      <c r="M67" s="216">
        <v>695.69</v>
      </c>
    </row>
    <row r="68" spans="1:13" ht="12.75" customHeight="1">
      <c r="A68" s="215" t="s">
        <v>277</v>
      </c>
      <c r="B68" s="217">
        <v>92</v>
      </c>
      <c r="C68" s="217">
        <v>242</v>
      </c>
      <c r="D68" s="216">
        <v>985.28</v>
      </c>
      <c r="E68" s="216">
        <v>1425.19</v>
      </c>
      <c r="F68" s="217">
        <v>45</v>
      </c>
      <c r="G68" s="217">
        <v>113</v>
      </c>
      <c r="H68" s="216">
        <v>20.66</v>
      </c>
      <c r="I68" s="216">
        <v>39.49</v>
      </c>
      <c r="J68" s="217">
        <v>62</v>
      </c>
      <c r="K68" s="217">
        <v>142</v>
      </c>
      <c r="L68" s="216">
        <v>1783.79</v>
      </c>
      <c r="M68" s="216">
        <v>1825.16</v>
      </c>
    </row>
    <row r="69" spans="1:13" ht="12.75" customHeight="1">
      <c r="A69" s="215" t="s">
        <v>278</v>
      </c>
      <c r="B69" s="217">
        <v>432</v>
      </c>
      <c r="C69" s="217">
        <v>576</v>
      </c>
      <c r="D69" s="216">
        <v>1732.83</v>
      </c>
      <c r="E69" s="216">
        <v>2016.03</v>
      </c>
      <c r="F69" s="217">
        <v>354</v>
      </c>
      <c r="G69" s="217">
        <v>556</v>
      </c>
      <c r="H69" s="216">
        <v>120.16</v>
      </c>
      <c r="I69" s="216">
        <v>180.28</v>
      </c>
      <c r="J69" s="217">
        <v>445</v>
      </c>
      <c r="K69" s="217">
        <v>621</v>
      </c>
      <c r="L69" s="216">
        <v>2316.67</v>
      </c>
      <c r="M69" s="216">
        <v>2224.1</v>
      </c>
    </row>
    <row r="70" spans="1:13" ht="12.75" customHeight="1">
      <c r="A70" s="215" t="s">
        <v>279</v>
      </c>
      <c r="B70" s="217">
        <v>381</v>
      </c>
      <c r="C70" s="217">
        <v>584</v>
      </c>
      <c r="D70" s="216">
        <v>1881.62</v>
      </c>
      <c r="E70" s="216">
        <v>2081.48</v>
      </c>
      <c r="F70" s="217">
        <v>310</v>
      </c>
      <c r="G70" s="217">
        <v>602</v>
      </c>
      <c r="H70" s="216">
        <v>189.5</v>
      </c>
      <c r="I70" s="216">
        <v>298.33</v>
      </c>
      <c r="J70" s="217">
        <v>119</v>
      </c>
      <c r="K70" s="217">
        <v>175</v>
      </c>
      <c r="L70" s="216">
        <v>500.38</v>
      </c>
      <c r="M70" s="216">
        <v>368.32</v>
      </c>
    </row>
    <row r="71" spans="1:13" ht="12.75" customHeight="1">
      <c r="A71" s="215" t="s">
        <v>280</v>
      </c>
      <c r="B71" s="217">
        <v>137</v>
      </c>
      <c r="C71" s="217">
        <v>258</v>
      </c>
      <c r="D71" s="216">
        <v>791.23</v>
      </c>
      <c r="E71" s="216">
        <v>953.87</v>
      </c>
      <c r="F71" s="217">
        <v>50</v>
      </c>
      <c r="G71" s="217">
        <v>172</v>
      </c>
      <c r="H71" s="216">
        <v>86.46</v>
      </c>
      <c r="I71" s="216">
        <v>114.34</v>
      </c>
      <c r="J71" s="217">
        <v>129</v>
      </c>
      <c r="K71" s="217">
        <v>199</v>
      </c>
      <c r="L71" s="216">
        <v>2498.81</v>
      </c>
      <c r="M71" s="216">
        <v>2109.89</v>
      </c>
    </row>
    <row r="72" spans="1:13" ht="12.75" customHeight="1">
      <c r="A72" s="215" t="s">
        <v>281</v>
      </c>
      <c r="B72" s="217">
        <v>136</v>
      </c>
      <c r="C72" s="217">
        <v>251</v>
      </c>
      <c r="D72" s="216">
        <v>665.98</v>
      </c>
      <c r="E72" s="216">
        <v>942.56</v>
      </c>
      <c r="F72" s="217">
        <v>72</v>
      </c>
      <c r="G72" s="217">
        <v>354</v>
      </c>
      <c r="H72" s="216">
        <v>23.97</v>
      </c>
      <c r="I72" s="216">
        <v>63.41</v>
      </c>
      <c r="J72" s="217">
        <v>110</v>
      </c>
      <c r="K72" s="217">
        <v>138</v>
      </c>
      <c r="L72" s="216">
        <v>333.3</v>
      </c>
      <c r="M72" s="216">
        <v>430.77</v>
      </c>
    </row>
    <row r="73" spans="1:13" ht="12.75" customHeight="1">
      <c r="A73" s="215" t="s">
        <v>200</v>
      </c>
      <c r="B73" s="217">
        <v>1063</v>
      </c>
      <c r="C73" s="217">
        <v>2003</v>
      </c>
      <c r="D73" s="216">
        <v>6917.12</v>
      </c>
      <c r="E73" s="216">
        <v>7221.69</v>
      </c>
      <c r="F73" s="217">
        <v>387</v>
      </c>
      <c r="G73" s="217">
        <v>1140</v>
      </c>
      <c r="H73" s="216">
        <v>112.44</v>
      </c>
      <c r="I73" s="216">
        <v>217.51</v>
      </c>
      <c r="J73" s="217">
        <v>345</v>
      </c>
      <c r="K73" s="217">
        <v>660</v>
      </c>
      <c r="L73" s="216">
        <v>1796.87</v>
      </c>
      <c r="M73" s="216">
        <v>1717.06</v>
      </c>
    </row>
    <row r="74" spans="1:13" ht="12.75" customHeight="1">
      <c r="A74" s="215" t="s">
        <v>282</v>
      </c>
      <c r="B74" s="217">
        <v>100</v>
      </c>
      <c r="C74" s="217">
        <v>151</v>
      </c>
      <c r="D74" s="216">
        <v>714.91</v>
      </c>
      <c r="E74" s="216">
        <v>1119.8</v>
      </c>
      <c r="F74" s="217">
        <v>438</v>
      </c>
      <c r="G74" s="217">
        <v>704</v>
      </c>
      <c r="H74" s="216">
        <v>590.84</v>
      </c>
      <c r="I74" s="216">
        <v>803.9</v>
      </c>
      <c r="J74" s="217">
        <v>29</v>
      </c>
      <c r="K74" s="217">
        <v>52</v>
      </c>
      <c r="L74" s="216">
        <v>179.86</v>
      </c>
      <c r="M74" s="216">
        <v>65.02</v>
      </c>
    </row>
    <row r="75" spans="1:13" ht="12.75" customHeight="1">
      <c r="A75" s="215" t="s">
        <v>283</v>
      </c>
      <c r="B75" s="217">
        <v>75</v>
      </c>
      <c r="C75" s="217">
        <v>192</v>
      </c>
      <c r="D75" s="216">
        <v>439.84</v>
      </c>
      <c r="E75" s="216">
        <v>622.04</v>
      </c>
      <c r="F75" s="217">
        <v>63</v>
      </c>
      <c r="G75" s="217">
        <v>135</v>
      </c>
      <c r="H75" s="216">
        <v>30.38</v>
      </c>
      <c r="I75" s="216">
        <v>74.27</v>
      </c>
      <c r="J75" s="217">
        <v>64</v>
      </c>
      <c r="K75" s="217">
        <v>126</v>
      </c>
      <c r="L75" s="216">
        <v>842.49</v>
      </c>
      <c r="M75" s="216">
        <v>629.15</v>
      </c>
    </row>
    <row r="76" spans="1:13" ht="12.75" customHeight="1">
      <c r="A76" s="215" t="s">
        <v>284</v>
      </c>
      <c r="B76" s="217">
        <v>267</v>
      </c>
      <c r="C76" s="217">
        <v>360</v>
      </c>
      <c r="D76" s="216">
        <v>2025.28</v>
      </c>
      <c r="E76" s="216">
        <v>2370.61</v>
      </c>
      <c r="F76" s="217">
        <v>272</v>
      </c>
      <c r="G76" s="217">
        <v>325</v>
      </c>
      <c r="H76" s="216">
        <v>339.13</v>
      </c>
      <c r="I76" s="216">
        <v>246.7</v>
      </c>
      <c r="J76" s="217">
        <v>49</v>
      </c>
      <c r="K76" s="217">
        <v>207</v>
      </c>
      <c r="L76" s="216">
        <v>110.66</v>
      </c>
      <c r="M76" s="216">
        <v>415.33</v>
      </c>
    </row>
    <row r="77" spans="1:13" ht="12.75" customHeight="1">
      <c r="A77" s="215" t="s">
        <v>285</v>
      </c>
      <c r="B77" s="217">
        <v>143</v>
      </c>
      <c r="C77" s="217">
        <v>221</v>
      </c>
      <c r="D77" s="216">
        <v>767.87</v>
      </c>
      <c r="E77" s="216">
        <v>1262.14</v>
      </c>
      <c r="F77" s="217">
        <v>345</v>
      </c>
      <c r="G77" s="217">
        <v>330</v>
      </c>
      <c r="H77" s="216">
        <v>386.73</v>
      </c>
      <c r="I77" s="216">
        <v>351.97</v>
      </c>
      <c r="J77" s="217">
        <v>22</v>
      </c>
      <c r="K77" s="217">
        <v>49</v>
      </c>
      <c r="L77" s="216">
        <v>369.51</v>
      </c>
      <c r="M77" s="216">
        <v>153.5</v>
      </c>
    </row>
    <row r="78" spans="1:13" ht="12.75" customHeight="1">
      <c r="A78" s="215" t="s">
        <v>286</v>
      </c>
      <c r="B78" s="217">
        <v>176</v>
      </c>
      <c r="C78" s="217">
        <v>276</v>
      </c>
      <c r="D78" s="216">
        <v>259.19</v>
      </c>
      <c r="E78" s="216">
        <v>198.73</v>
      </c>
      <c r="F78" s="217">
        <v>269</v>
      </c>
      <c r="G78" s="217">
        <v>311</v>
      </c>
      <c r="H78" s="216">
        <v>134.3</v>
      </c>
      <c r="I78" s="216">
        <v>182.5</v>
      </c>
      <c r="J78" s="217">
        <v>266</v>
      </c>
      <c r="K78" s="217">
        <v>362</v>
      </c>
      <c r="L78" s="216">
        <v>1543.71</v>
      </c>
      <c r="M78" s="216">
        <v>3186.26</v>
      </c>
    </row>
    <row r="79" spans="1:13" ht="12.75" customHeight="1">
      <c r="A79" s="215" t="s">
        <v>287</v>
      </c>
      <c r="B79" s="217">
        <v>201</v>
      </c>
      <c r="C79" s="217">
        <v>133</v>
      </c>
      <c r="D79" s="216">
        <v>1521.7</v>
      </c>
      <c r="E79" s="216">
        <v>1020.24</v>
      </c>
      <c r="F79" s="217">
        <v>324</v>
      </c>
      <c r="G79" s="217">
        <v>223</v>
      </c>
      <c r="H79" s="216">
        <v>447.72</v>
      </c>
      <c r="I79" s="216">
        <v>322.69</v>
      </c>
      <c r="J79" s="217">
        <v>83</v>
      </c>
      <c r="K79" s="217">
        <v>65</v>
      </c>
      <c r="L79" s="216">
        <v>576.93</v>
      </c>
      <c r="M79" s="216">
        <v>615.37</v>
      </c>
    </row>
    <row r="80" spans="1:13" ht="12.75" customHeight="1">
      <c r="A80" s="215" t="s">
        <v>288</v>
      </c>
      <c r="B80" s="217">
        <v>212</v>
      </c>
      <c r="C80" s="217">
        <v>712</v>
      </c>
      <c r="D80" s="216">
        <v>360.46</v>
      </c>
      <c r="E80" s="216">
        <v>867.25</v>
      </c>
      <c r="F80" s="217">
        <v>154</v>
      </c>
      <c r="G80" s="217">
        <v>545</v>
      </c>
      <c r="H80" s="216">
        <v>56.93</v>
      </c>
      <c r="I80" s="216">
        <v>158.88</v>
      </c>
      <c r="J80" s="217">
        <v>41</v>
      </c>
      <c r="K80" s="217">
        <v>260</v>
      </c>
      <c r="L80" s="216">
        <v>1040.52</v>
      </c>
      <c r="M80" s="216">
        <v>972.09</v>
      </c>
    </row>
    <row r="81" spans="1:13" ht="12.75" customHeight="1">
      <c r="A81" s="215" t="s">
        <v>289</v>
      </c>
      <c r="B81" s="217">
        <v>338</v>
      </c>
      <c r="C81" s="217">
        <v>574</v>
      </c>
      <c r="D81" s="216">
        <v>1158.12</v>
      </c>
      <c r="E81" s="216">
        <v>1712.14</v>
      </c>
      <c r="F81" s="217">
        <v>252</v>
      </c>
      <c r="G81" s="217">
        <v>378</v>
      </c>
      <c r="H81" s="216">
        <v>91.43</v>
      </c>
      <c r="I81" s="216">
        <v>130.73</v>
      </c>
      <c r="J81" s="217">
        <v>192</v>
      </c>
      <c r="K81" s="217">
        <v>288</v>
      </c>
      <c r="L81" s="216">
        <v>347.06</v>
      </c>
      <c r="M81" s="216">
        <v>324.62</v>
      </c>
    </row>
    <row r="82" spans="1:13" ht="12.75" customHeight="1">
      <c r="A82" s="215" t="s">
        <v>290</v>
      </c>
      <c r="B82" s="217">
        <v>69</v>
      </c>
      <c r="C82" s="217">
        <v>95</v>
      </c>
      <c r="D82" s="216">
        <v>386.76</v>
      </c>
      <c r="E82" s="216">
        <v>384.86</v>
      </c>
      <c r="F82" s="217">
        <v>56</v>
      </c>
      <c r="G82" s="217">
        <v>115</v>
      </c>
      <c r="H82" s="216">
        <v>31.7</v>
      </c>
      <c r="I82" s="216">
        <v>43.6</v>
      </c>
      <c r="J82" s="217">
        <v>61</v>
      </c>
      <c r="K82" s="217">
        <v>43</v>
      </c>
      <c r="L82" s="216">
        <v>648.69</v>
      </c>
      <c r="M82" s="216">
        <v>558.76</v>
      </c>
    </row>
    <row r="83" spans="1:13" ht="12.75" customHeight="1">
      <c r="A83" s="215" t="s">
        <v>291</v>
      </c>
      <c r="B83" s="217">
        <v>113</v>
      </c>
      <c r="C83" s="217">
        <v>177</v>
      </c>
      <c r="D83" s="216">
        <v>623.59</v>
      </c>
      <c r="E83" s="216">
        <v>1164.83</v>
      </c>
      <c r="F83" s="217">
        <v>107</v>
      </c>
      <c r="G83" s="217">
        <v>189</v>
      </c>
      <c r="H83" s="216">
        <v>57.2</v>
      </c>
      <c r="I83" s="216">
        <v>132.23</v>
      </c>
      <c r="J83" s="217">
        <v>7</v>
      </c>
      <c r="K83" s="217">
        <v>15</v>
      </c>
      <c r="L83" s="216">
        <v>22.38</v>
      </c>
      <c r="M83" s="216">
        <v>90.55</v>
      </c>
    </row>
    <row r="84" spans="1:13" ht="12.75" customHeight="1">
      <c r="A84" s="215" t="s">
        <v>292</v>
      </c>
      <c r="B84" s="217">
        <v>117</v>
      </c>
      <c r="C84" s="217">
        <v>128</v>
      </c>
      <c r="D84" s="216">
        <v>719.35</v>
      </c>
      <c r="E84" s="216">
        <v>847.78</v>
      </c>
      <c r="F84" s="217">
        <v>120</v>
      </c>
      <c r="G84" s="217">
        <v>289</v>
      </c>
      <c r="H84" s="216">
        <v>131.23</v>
      </c>
      <c r="I84" s="216">
        <v>153.42</v>
      </c>
      <c r="J84" s="217">
        <v>47</v>
      </c>
      <c r="K84" s="217">
        <v>257</v>
      </c>
      <c r="L84" s="216">
        <v>790.76</v>
      </c>
      <c r="M84" s="216">
        <v>1439.43</v>
      </c>
    </row>
    <row r="85" spans="1:13" ht="12.75" customHeight="1">
      <c r="A85" s="215" t="s">
        <v>348</v>
      </c>
      <c r="B85" s="217">
        <v>35</v>
      </c>
      <c r="C85" s="217">
        <v>129</v>
      </c>
      <c r="D85" s="216">
        <v>138.27</v>
      </c>
      <c r="E85" s="216">
        <v>316.28</v>
      </c>
      <c r="F85" s="217">
        <v>67</v>
      </c>
      <c r="G85" s="217">
        <v>153</v>
      </c>
      <c r="H85" s="216">
        <v>115.13</v>
      </c>
      <c r="I85" s="216">
        <v>155.24</v>
      </c>
      <c r="J85" s="217">
        <v>21</v>
      </c>
      <c r="K85" s="217">
        <v>158</v>
      </c>
      <c r="L85" s="216">
        <v>989.28</v>
      </c>
      <c r="M85" s="216">
        <v>639</v>
      </c>
    </row>
    <row r="86" spans="1:13" ht="12.75" customHeight="1">
      <c r="A86" s="215" t="s">
        <v>293</v>
      </c>
      <c r="B86" s="217">
        <v>316</v>
      </c>
      <c r="C86" s="217">
        <v>537</v>
      </c>
      <c r="D86" s="216">
        <v>2470.98</v>
      </c>
      <c r="E86" s="216">
        <v>2574.21</v>
      </c>
      <c r="F86" s="217">
        <v>239</v>
      </c>
      <c r="G86" s="217">
        <v>395</v>
      </c>
      <c r="H86" s="216">
        <v>87.13</v>
      </c>
      <c r="I86" s="216">
        <v>165.37</v>
      </c>
      <c r="J86" s="217">
        <v>283</v>
      </c>
      <c r="K86" s="217">
        <v>740</v>
      </c>
      <c r="L86" s="216">
        <v>2959.54</v>
      </c>
      <c r="M86" s="216">
        <v>4055.28</v>
      </c>
    </row>
    <row r="87" spans="1:13" ht="12.75" customHeight="1">
      <c r="A87" s="215" t="s">
        <v>294</v>
      </c>
      <c r="B87" s="217">
        <v>111</v>
      </c>
      <c r="C87" s="217">
        <v>209</v>
      </c>
      <c r="D87" s="216">
        <v>720.18</v>
      </c>
      <c r="E87" s="216">
        <v>653.95</v>
      </c>
      <c r="F87" s="217">
        <v>105</v>
      </c>
      <c r="G87" s="217">
        <v>226</v>
      </c>
      <c r="H87" s="216">
        <v>111.97</v>
      </c>
      <c r="I87" s="216">
        <v>154.57</v>
      </c>
      <c r="J87" s="217">
        <v>97</v>
      </c>
      <c r="K87" s="217">
        <v>185</v>
      </c>
      <c r="L87" s="216">
        <v>955.25</v>
      </c>
      <c r="M87" s="216">
        <v>877.62</v>
      </c>
    </row>
    <row r="88" spans="1:13" ht="12.75" customHeight="1">
      <c r="A88" s="215" t="s">
        <v>240</v>
      </c>
      <c r="B88" s="217">
        <v>16</v>
      </c>
      <c r="C88" s="217">
        <v>84</v>
      </c>
      <c r="D88" s="216">
        <v>173.61</v>
      </c>
      <c r="E88" s="216">
        <v>335.44</v>
      </c>
      <c r="F88" s="217">
        <v>31</v>
      </c>
      <c r="G88" s="217">
        <v>113</v>
      </c>
      <c r="H88" s="216">
        <v>38.86</v>
      </c>
      <c r="I88" s="216">
        <v>104.05</v>
      </c>
      <c r="J88" s="217">
        <v>20</v>
      </c>
      <c r="K88" s="217">
        <v>19</v>
      </c>
      <c r="L88" s="216">
        <v>521.06</v>
      </c>
      <c r="M88" s="216">
        <v>217.61</v>
      </c>
    </row>
    <row r="89" spans="1:13" ht="12.75" customHeight="1">
      <c r="A89" s="215" t="s">
        <v>295</v>
      </c>
      <c r="B89" s="217">
        <v>80</v>
      </c>
      <c r="C89" s="217">
        <v>385</v>
      </c>
      <c r="D89" s="216">
        <v>344.6</v>
      </c>
      <c r="E89" s="216">
        <v>513.08</v>
      </c>
      <c r="F89" s="217">
        <v>22</v>
      </c>
      <c r="G89" s="217">
        <v>152</v>
      </c>
      <c r="H89" s="216">
        <v>7.54</v>
      </c>
      <c r="I89" s="216">
        <v>55.7</v>
      </c>
      <c r="J89" s="217">
        <v>60</v>
      </c>
      <c r="K89" s="217">
        <v>192</v>
      </c>
      <c r="L89" s="216">
        <v>990.61</v>
      </c>
      <c r="M89" s="216">
        <v>786.89</v>
      </c>
    </row>
    <row r="90" spans="1:13" ht="12.75" customHeight="1">
      <c r="A90" s="215" t="s">
        <v>354</v>
      </c>
      <c r="B90" s="217">
        <v>142</v>
      </c>
      <c r="C90" s="217">
        <v>265</v>
      </c>
      <c r="D90" s="216">
        <v>416.91</v>
      </c>
      <c r="E90" s="216">
        <v>500.53</v>
      </c>
      <c r="F90" s="217">
        <v>135</v>
      </c>
      <c r="G90" s="217">
        <v>243</v>
      </c>
      <c r="H90" s="216">
        <v>109.46</v>
      </c>
      <c r="I90" s="216">
        <v>105.4</v>
      </c>
      <c r="J90" s="217">
        <v>29</v>
      </c>
      <c r="K90" s="217">
        <v>130</v>
      </c>
      <c r="L90" s="216">
        <v>260.02</v>
      </c>
      <c r="M90" s="216">
        <v>515.22</v>
      </c>
    </row>
    <row r="91" spans="1:13" ht="12.75" customHeight="1">
      <c r="A91" s="215" t="s">
        <v>297</v>
      </c>
      <c r="B91" s="217">
        <v>423</v>
      </c>
      <c r="C91" s="217">
        <v>566</v>
      </c>
      <c r="D91" s="216">
        <v>4181.87</v>
      </c>
      <c r="E91" s="216">
        <v>3980.96</v>
      </c>
      <c r="F91" s="217">
        <v>584</v>
      </c>
      <c r="G91" s="217">
        <v>918</v>
      </c>
      <c r="H91" s="216">
        <v>473.59</v>
      </c>
      <c r="I91" s="216">
        <v>632.97</v>
      </c>
      <c r="J91" s="217">
        <v>95</v>
      </c>
      <c r="K91" s="217">
        <v>83</v>
      </c>
      <c r="L91" s="216">
        <v>2232.46</v>
      </c>
      <c r="M91" s="216">
        <v>908.99</v>
      </c>
    </row>
    <row r="92" spans="1:13" ht="12.75" customHeight="1">
      <c r="A92" s="215" t="s">
        <v>298</v>
      </c>
      <c r="B92" s="217">
        <v>71</v>
      </c>
      <c r="C92" s="217">
        <v>318</v>
      </c>
      <c r="D92" s="216">
        <v>390.32</v>
      </c>
      <c r="E92" s="216">
        <v>786.34</v>
      </c>
      <c r="F92" s="217">
        <v>8</v>
      </c>
      <c r="G92" s="217">
        <v>192</v>
      </c>
      <c r="H92" s="216">
        <v>5.48</v>
      </c>
      <c r="I92" s="216">
        <v>42.32</v>
      </c>
      <c r="J92" s="217">
        <v>52</v>
      </c>
      <c r="K92" s="217">
        <v>140</v>
      </c>
      <c r="L92" s="216">
        <v>491.66</v>
      </c>
      <c r="M92" s="216">
        <v>907.57</v>
      </c>
    </row>
    <row r="93" spans="1:13" ht="12.75" customHeight="1">
      <c r="A93" s="215" t="s">
        <v>299</v>
      </c>
      <c r="B93" s="217">
        <v>42</v>
      </c>
      <c r="C93" s="217">
        <v>112</v>
      </c>
      <c r="D93" s="216">
        <v>76.83</v>
      </c>
      <c r="E93" s="216">
        <v>160.08</v>
      </c>
      <c r="F93" s="217">
        <v>57</v>
      </c>
      <c r="G93" s="217">
        <v>149</v>
      </c>
      <c r="H93" s="216">
        <v>28.38</v>
      </c>
      <c r="I93" s="216">
        <v>39.49</v>
      </c>
      <c r="J93" s="217">
        <v>66</v>
      </c>
      <c r="K93" s="217">
        <v>209</v>
      </c>
      <c r="L93" s="216">
        <v>733.25</v>
      </c>
      <c r="M93" s="216">
        <v>1162.6</v>
      </c>
    </row>
    <row r="94" spans="1:13" ht="12.75" customHeight="1">
      <c r="A94" s="215" t="s">
        <v>300</v>
      </c>
      <c r="B94" s="217">
        <v>132</v>
      </c>
      <c r="C94" s="217">
        <v>449</v>
      </c>
      <c r="D94" s="216">
        <v>534.95</v>
      </c>
      <c r="E94" s="216">
        <v>1315.64</v>
      </c>
      <c r="F94" s="217">
        <v>91</v>
      </c>
      <c r="G94" s="217">
        <v>417</v>
      </c>
      <c r="H94" s="216">
        <v>43.34</v>
      </c>
      <c r="I94" s="216">
        <v>123</v>
      </c>
      <c r="J94" s="217">
        <v>50</v>
      </c>
      <c r="K94" s="217">
        <v>234</v>
      </c>
      <c r="L94" s="216">
        <v>208.55</v>
      </c>
      <c r="M94" s="216">
        <v>314.81</v>
      </c>
    </row>
    <row r="95" spans="1:13" ht="12.75" customHeight="1">
      <c r="A95" s="215" t="s">
        <v>301</v>
      </c>
      <c r="B95" s="217">
        <v>127</v>
      </c>
      <c r="C95" s="217">
        <v>200</v>
      </c>
      <c r="D95" s="216">
        <v>508.31</v>
      </c>
      <c r="E95" s="216">
        <v>531.97</v>
      </c>
      <c r="F95" s="217">
        <v>91</v>
      </c>
      <c r="G95" s="217">
        <v>209</v>
      </c>
      <c r="H95" s="216">
        <v>44.34</v>
      </c>
      <c r="I95" s="216">
        <v>127.46</v>
      </c>
      <c r="J95" s="217">
        <v>79</v>
      </c>
      <c r="K95" s="217">
        <v>296</v>
      </c>
      <c r="L95" s="216">
        <v>508.32</v>
      </c>
      <c r="M95" s="216">
        <v>1049.1</v>
      </c>
    </row>
    <row r="96" spans="1:13" ht="12.75" customHeight="1">
      <c r="A96" s="215" t="s">
        <v>302</v>
      </c>
      <c r="B96" s="217">
        <v>320</v>
      </c>
      <c r="C96" s="217">
        <v>369</v>
      </c>
      <c r="D96" s="216">
        <v>2126.51</v>
      </c>
      <c r="E96" s="216">
        <v>2280.44</v>
      </c>
      <c r="F96" s="217">
        <v>567</v>
      </c>
      <c r="G96" s="217">
        <v>511</v>
      </c>
      <c r="H96" s="216">
        <v>593.02</v>
      </c>
      <c r="I96" s="216">
        <v>490.55</v>
      </c>
      <c r="J96" s="217">
        <v>92</v>
      </c>
      <c r="K96" s="217">
        <v>121</v>
      </c>
      <c r="L96" s="216">
        <v>1172.71</v>
      </c>
      <c r="M96" s="216">
        <v>589.71</v>
      </c>
    </row>
    <row r="97" spans="1:13" ht="12.75" customHeight="1">
      <c r="A97" s="215" t="s">
        <v>303</v>
      </c>
      <c r="B97" s="217">
        <v>105</v>
      </c>
      <c r="C97" s="217">
        <v>185</v>
      </c>
      <c r="D97" s="216">
        <v>353.78</v>
      </c>
      <c r="E97" s="216">
        <v>242.65</v>
      </c>
      <c r="F97" s="217">
        <v>23</v>
      </c>
      <c r="G97" s="217">
        <v>185</v>
      </c>
      <c r="H97" s="216">
        <v>38.08</v>
      </c>
      <c r="I97" s="216">
        <v>61.51</v>
      </c>
      <c r="J97" s="217">
        <v>64</v>
      </c>
      <c r="K97" s="217">
        <v>57</v>
      </c>
      <c r="L97" s="216">
        <v>680.68</v>
      </c>
      <c r="M97" s="216">
        <v>111.55</v>
      </c>
    </row>
    <row r="98" spans="1:13" ht="12.75" customHeight="1">
      <c r="A98" s="215" t="s">
        <v>304</v>
      </c>
      <c r="B98" s="217">
        <v>58</v>
      </c>
      <c r="C98" s="217">
        <v>131</v>
      </c>
      <c r="D98" s="216">
        <v>247.9</v>
      </c>
      <c r="E98" s="216">
        <v>321.98</v>
      </c>
      <c r="F98" s="217">
        <v>86</v>
      </c>
      <c r="G98" s="217">
        <v>158</v>
      </c>
      <c r="H98" s="216">
        <v>60.16</v>
      </c>
      <c r="I98" s="216">
        <v>146.75</v>
      </c>
      <c r="J98" s="217">
        <v>22</v>
      </c>
      <c r="K98" s="217">
        <v>79</v>
      </c>
      <c r="L98" s="216">
        <v>114.29</v>
      </c>
      <c r="M98" s="216">
        <v>130.62</v>
      </c>
    </row>
    <row r="99" spans="1:13" ht="12.75" customHeight="1">
      <c r="A99" s="215" t="s">
        <v>350</v>
      </c>
      <c r="B99" s="217">
        <v>68</v>
      </c>
      <c r="C99" s="217">
        <v>356</v>
      </c>
      <c r="D99" s="216">
        <v>260.28</v>
      </c>
      <c r="E99" s="216">
        <v>643.31</v>
      </c>
      <c r="F99" s="217">
        <v>52</v>
      </c>
      <c r="G99" s="217">
        <v>226</v>
      </c>
      <c r="H99" s="216">
        <v>30.41</v>
      </c>
      <c r="I99" s="216">
        <v>64.53</v>
      </c>
      <c r="J99" s="217">
        <v>50</v>
      </c>
      <c r="K99" s="217">
        <v>418</v>
      </c>
      <c r="L99" s="216">
        <v>1961.16</v>
      </c>
      <c r="M99" s="216">
        <v>4555.08</v>
      </c>
    </row>
    <row r="100" spans="1:13" ht="12.75" customHeight="1">
      <c r="A100" s="215" t="s">
        <v>305</v>
      </c>
      <c r="B100" s="217">
        <v>199</v>
      </c>
      <c r="C100" s="217">
        <v>557</v>
      </c>
      <c r="D100" s="216">
        <v>1535.43</v>
      </c>
      <c r="E100" s="216">
        <v>1983</v>
      </c>
      <c r="F100" s="217">
        <v>79</v>
      </c>
      <c r="G100" s="217">
        <v>251</v>
      </c>
      <c r="H100" s="216">
        <v>40.4</v>
      </c>
      <c r="I100" s="216">
        <v>128.36</v>
      </c>
      <c r="J100" s="217">
        <v>135</v>
      </c>
      <c r="K100" s="217">
        <v>366</v>
      </c>
      <c r="L100" s="216">
        <v>824.34</v>
      </c>
      <c r="M100" s="216">
        <v>1161.1</v>
      </c>
    </row>
    <row r="101" spans="1:13" ht="12.75" customHeight="1">
      <c r="A101" s="215" t="s">
        <v>306</v>
      </c>
      <c r="B101" s="217">
        <v>658</v>
      </c>
      <c r="C101" s="217">
        <v>447</v>
      </c>
      <c r="D101" s="216">
        <v>6577.33</v>
      </c>
      <c r="E101" s="216">
        <v>5451.98</v>
      </c>
      <c r="F101" s="217">
        <v>577</v>
      </c>
      <c r="G101" s="217">
        <v>434</v>
      </c>
      <c r="H101" s="216">
        <v>337.52</v>
      </c>
      <c r="I101" s="216">
        <v>285.51</v>
      </c>
      <c r="J101" s="217">
        <v>89</v>
      </c>
      <c r="K101" s="217">
        <v>122</v>
      </c>
      <c r="L101" s="216">
        <v>928.59</v>
      </c>
      <c r="M101" s="216">
        <v>1614.22</v>
      </c>
    </row>
    <row r="102" spans="1:13" ht="12.75" customHeight="1">
      <c r="A102" s="215" t="s">
        <v>307</v>
      </c>
      <c r="B102" s="217">
        <v>80</v>
      </c>
      <c r="C102" s="217">
        <v>243</v>
      </c>
      <c r="D102" s="216">
        <v>542.6</v>
      </c>
      <c r="E102" s="216">
        <v>605.11</v>
      </c>
      <c r="F102" s="217">
        <v>27</v>
      </c>
      <c r="G102" s="217">
        <v>144</v>
      </c>
      <c r="H102" s="216">
        <v>12.99</v>
      </c>
      <c r="I102" s="216">
        <v>49.52</v>
      </c>
      <c r="J102" s="217">
        <v>25</v>
      </c>
      <c r="K102" s="217">
        <v>247</v>
      </c>
      <c r="L102" s="216">
        <v>507.85</v>
      </c>
      <c r="M102" s="216">
        <v>798.47</v>
      </c>
    </row>
    <row r="103" spans="1:13" ht="12.75" customHeight="1">
      <c r="A103" s="215" t="s">
        <v>308</v>
      </c>
      <c r="B103" s="217">
        <v>43</v>
      </c>
      <c r="C103" s="217">
        <v>155</v>
      </c>
      <c r="D103" s="216">
        <v>54.36</v>
      </c>
      <c r="E103" s="216">
        <v>178.59</v>
      </c>
      <c r="F103" s="217">
        <v>141</v>
      </c>
      <c r="G103" s="217">
        <v>307</v>
      </c>
      <c r="H103" s="216">
        <v>505.86</v>
      </c>
      <c r="I103" s="216">
        <v>200.04</v>
      </c>
      <c r="J103" s="217">
        <v>45</v>
      </c>
      <c r="K103" s="217">
        <v>360</v>
      </c>
      <c r="L103" s="216">
        <v>1861.62</v>
      </c>
      <c r="M103" s="216">
        <v>389.61</v>
      </c>
    </row>
    <row r="104" spans="1:13" ht="12.75" customHeight="1">
      <c r="A104" s="215" t="s">
        <v>309</v>
      </c>
      <c r="B104" s="217">
        <v>71</v>
      </c>
      <c r="C104" s="217">
        <v>124</v>
      </c>
      <c r="D104" s="216">
        <v>705.53</v>
      </c>
      <c r="E104" s="216">
        <v>913.03</v>
      </c>
      <c r="F104" s="217">
        <v>24</v>
      </c>
      <c r="G104" s="217">
        <v>83</v>
      </c>
      <c r="H104" s="216">
        <v>10.05</v>
      </c>
      <c r="I104" s="216">
        <v>33.43</v>
      </c>
      <c r="J104" s="217">
        <v>49</v>
      </c>
      <c r="K104" s="217">
        <v>86</v>
      </c>
      <c r="L104" s="216">
        <v>297.71</v>
      </c>
      <c r="M104" s="216">
        <v>482.04</v>
      </c>
    </row>
    <row r="105" spans="1:13" ht="12.75" customHeight="1">
      <c r="A105" s="215" t="s">
        <v>310</v>
      </c>
      <c r="B105" s="217">
        <v>248</v>
      </c>
      <c r="C105" s="217">
        <v>440</v>
      </c>
      <c r="D105" s="216">
        <v>1650.08</v>
      </c>
      <c r="E105" s="216">
        <v>3068.56</v>
      </c>
      <c r="F105" s="217">
        <v>66</v>
      </c>
      <c r="G105" s="217">
        <v>218</v>
      </c>
      <c r="H105" s="216">
        <v>20.21</v>
      </c>
      <c r="I105" s="216">
        <v>50.63</v>
      </c>
      <c r="J105" s="217">
        <v>59</v>
      </c>
      <c r="K105" s="217">
        <v>324</v>
      </c>
      <c r="L105" s="216">
        <v>795.32</v>
      </c>
      <c r="M105" s="216">
        <v>963.89</v>
      </c>
    </row>
    <row r="106" spans="1:13" ht="12.75" customHeight="1">
      <c r="A106" s="215" t="s">
        <v>311</v>
      </c>
      <c r="B106" s="217">
        <v>848</v>
      </c>
      <c r="C106" s="217">
        <v>860</v>
      </c>
      <c r="D106" s="216">
        <v>10715.48</v>
      </c>
      <c r="E106" s="216">
        <v>9904.14</v>
      </c>
      <c r="F106" s="217">
        <v>1185</v>
      </c>
      <c r="G106" s="217">
        <v>1405</v>
      </c>
      <c r="H106" s="216">
        <v>1763.63</v>
      </c>
      <c r="I106" s="216">
        <v>1968.83</v>
      </c>
      <c r="J106" s="217">
        <v>123</v>
      </c>
      <c r="K106" s="217">
        <v>85</v>
      </c>
      <c r="L106" s="216">
        <v>763.84</v>
      </c>
      <c r="M106" s="216">
        <v>698.52</v>
      </c>
    </row>
    <row r="107" spans="1:13" s="221" customFormat="1" ht="27" customHeight="1">
      <c r="A107" s="313" t="s">
        <v>387</v>
      </c>
      <c r="B107" s="313"/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</row>
    <row r="108" spans="1:14" s="220" customFormat="1" ht="15">
      <c r="A108" s="314" t="s">
        <v>216</v>
      </c>
      <c r="B108" s="316" t="s">
        <v>351</v>
      </c>
      <c r="C108" s="316"/>
      <c r="D108" s="316"/>
      <c r="E108" s="316"/>
      <c r="F108" s="316" t="s">
        <v>359</v>
      </c>
      <c r="G108" s="316"/>
      <c r="H108" s="316"/>
      <c r="I108" s="316"/>
      <c r="J108" s="321" t="s">
        <v>353</v>
      </c>
      <c r="K108" s="321"/>
      <c r="L108" s="321"/>
      <c r="M108" s="322"/>
      <c r="N108" s="223"/>
    </row>
    <row r="109" spans="1:14" s="220" customFormat="1" ht="15">
      <c r="A109" s="320"/>
      <c r="B109" s="316" t="s">
        <v>217</v>
      </c>
      <c r="C109" s="316"/>
      <c r="D109" s="316" t="s">
        <v>352</v>
      </c>
      <c r="E109" s="316"/>
      <c r="F109" s="319" t="s">
        <v>217</v>
      </c>
      <c r="G109" s="319"/>
      <c r="H109" s="316" t="s">
        <v>352</v>
      </c>
      <c r="I109" s="316"/>
      <c r="J109" s="319" t="s">
        <v>217</v>
      </c>
      <c r="K109" s="319"/>
      <c r="L109" s="318" t="s">
        <v>352</v>
      </c>
      <c r="M109" s="318"/>
      <c r="N109" s="223"/>
    </row>
    <row r="110" spans="1:13" ht="15">
      <c r="A110" s="315"/>
      <c r="B110" s="219">
        <v>2010</v>
      </c>
      <c r="C110" s="219">
        <v>2000</v>
      </c>
      <c r="D110" s="219">
        <v>2010</v>
      </c>
      <c r="E110" s="219">
        <v>2000</v>
      </c>
      <c r="F110" s="219">
        <v>2010</v>
      </c>
      <c r="G110" s="219">
        <v>2000</v>
      </c>
      <c r="H110" s="219">
        <v>2010</v>
      </c>
      <c r="I110" s="219">
        <v>2000</v>
      </c>
      <c r="J110" s="219">
        <v>2010</v>
      </c>
      <c r="K110" s="219">
        <v>2000</v>
      </c>
      <c r="L110" s="219">
        <v>2010</v>
      </c>
      <c r="M110" s="219">
        <v>2000</v>
      </c>
    </row>
    <row r="111" spans="1:13" ht="12.75" customHeight="1">
      <c r="A111" s="215" t="s">
        <v>312</v>
      </c>
      <c r="B111" s="217">
        <v>277</v>
      </c>
      <c r="C111" s="217">
        <v>437</v>
      </c>
      <c r="D111" s="216">
        <v>662.62</v>
      </c>
      <c r="E111" s="216">
        <v>1025.12</v>
      </c>
      <c r="F111" s="217">
        <v>471</v>
      </c>
      <c r="G111" s="217">
        <v>607</v>
      </c>
      <c r="H111" s="216">
        <v>492.65</v>
      </c>
      <c r="I111" s="216">
        <v>618.37</v>
      </c>
      <c r="J111" s="217">
        <v>148</v>
      </c>
      <c r="K111" s="217">
        <v>276</v>
      </c>
      <c r="L111" s="216">
        <v>799.76</v>
      </c>
      <c r="M111" s="216">
        <v>1257.81</v>
      </c>
    </row>
    <row r="112" spans="1:13" ht="12.75" customHeight="1">
      <c r="A112" s="215" t="s">
        <v>313</v>
      </c>
      <c r="B112" s="217">
        <v>276</v>
      </c>
      <c r="C112" s="217">
        <v>777</v>
      </c>
      <c r="D112" s="216">
        <v>855.87</v>
      </c>
      <c r="E112" s="216">
        <v>1149.32</v>
      </c>
      <c r="F112" s="217">
        <v>202</v>
      </c>
      <c r="G112" s="217">
        <v>334</v>
      </c>
      <c r="H112" s="216">
        <v>105.4</v>
      </c>
      <c r="I112" s="216">
        <v>196.36</v>
      </c>
      <c r="J112" s="217">
        <v>152</v>
      </c>
      <c r="K112" s="217">
        <v>202</v>
      </c>
      <c r="L112" s="216">
        <v>1534.68</v>
      </c>
      <c r="M112" s="216">
        <v>601.28</v>
      </c>
    </row>
    <row r="113" spans="1:13" ht="12.75" customHeight="1">
      <c r="A113" s="236" t="s">
        <v>314</v>
      </c>
      <c r="B113" s="240">
        <v>204</v>
      </c>
      <c r="C113" s="240">
        <v>203</v>
      </c>
      <c r="D113" s="241">
        <v>1839.18</v>
      </c>
      <c r="E113" s="241">
        <v>1816.4</v>
      </c>
      <c r="F113" s="240">
        <v>162</v>
      </c>
      <c r="G113" s="240">
        <v>240</v>
      </c>
      <c r="H113" s="241">
        <v>114.23</v>
      </c>
      <c r="I113" s="241">
        <v>120.81</v>
      </c>
      <c r="J113" s="240">
        <v>136</v>
      </c>
      <c r="K113" s="240">
        <v>150</v>
      </c>
      <c r="L113" s="241">
        <v>2119.03</v>
      </c>
      <c r="M113" s="241">
        <v>2366.24</v>
      </c>
    </row>
    <row r="114" spans="1:13" s="222" customFormat="1" ht="21" customHeight="1">
      <c r="A114" s="323" t="s">
        <v>357</v>
      </c>
      <c r="B114" s="323"/>
      <c r="C114" s="323"/>
      <c r="D114" s="323"/>
      <c r="E114" s="323"/>
      <c r="F114" s="323"/>
      <c r="G114" s="323"/>
      <c r="H114" s="323"/>
      <c r="I114" s="323"/>
      <c r="J114" s="323"/>
      <c r="K114" s="323"/>
      <c r="L114" s="323"/>
      <c r="M114" s="323"/>
    </row>
    <row r="115" spans="1:13" ht="22.5" customHeight="1">
      <c r="A115" s="215" t="s">
        <v>317</v>
      </c>
      <c r="B115" s="217">
        <v>157</v>
      </c>
      <c r="C115" s="217">
        <v>197</v>
      </c>
      <c r="D115" s="216">
        <v>934.35</v>
      </c>
      <c r="E115" s="216">
        <v>973.21</v>
      </c>
      <c r="F115" s="217">
        <v>207</v>
      </c>
      <c r="G115" s="217">
        <v>255</v>
      </c>
      <c r="H115" s="216">
        <v>182.28</v>
      </c>
      <c r="I115" s="216">
        <v>158.23</v>
      </c>
      <c r="J115" s="217">
        <v>116</v>
      </c>
      <c r="K115" s="217">
        <v>137</v>
      </c>
      <c r="L115" s="216">
        <v>2176.66</v>
      </c>
      <c r="M115" s="216">
        <v>1894.56</v>
      </c>
    </row>
    <row r="116" spans="1:13" ht="12.75" customHeight="1">
      <c r="A116" s="215" t="s">
        <v>318</v>
      </c>
      <c r="B116" s="217">
        <v>267</v>
      </c>
      <c r="C116" s="217">
        <v>334</v>
      </c>
      <c r="D116" s="216">
        <v>2883.88</v>
      </c>
      <c r="E116" s="216">
        <v>3330.44</v>
      </c>
      <c r="F116" s="217">
        <v>404</v>
      </c>
      <c r="G116" s="217">
        <v>455</v>
      </c>
      <c r="H116" s="216">
        <v>629.14</v>
      </c>
      <c r="I116" s="216">
        <v>767.82</v>
      </c>
      <c r="J116" s="217">
        <v>120</v>
      </c>
      <c r="K116" s="217">
        <v>236</v>
      </c>
      <c r="L116" s="216">
        <v>1660.95</v>
      </c>
      <c r="M116" s="216">
        <v>2051.05</v>
      </c>
    </row>
    <row r="117" spans="1:13" ht="12.75" customHeight="1">
      <c r="A117" s="215" t="s">
        <v>319</v>
      </c>
      <c r="B117" s="217">
        <v>646</v>
      </c>
      <c r="C117" s="217">
        <v>809</v>
      </c>
      <c r="D117" s="216">
        <v>4637.84</v>
      </c>
      <c r="E117" s="216">
        <v>4796.93</v>
      </c>
      <c r="F117" s="217">
        <v>886</v>
      </c>
      <c r="G117" s="217">
        <v>1145</v>
      </c>
      <c r="H117" s="216">
        <v>3068.13</v>
      </c>
      <c r="I117" s="216">
        <v>3437.27</v>
      </c>
      <c r="J117" s="217">
        <v>26</v>
      </c>
      <c r="K117" s="217">
        <v>60</v>
      </c>
      <c r="L117" s="216">
        <v>133.62</v>
      </c>
      <c r="M117" s="216">
        <v>800.88</v>
      </c>
    </row>
    <row r="118" spans="1:13" ht="12.75" customHeight="1">
      <c r="A118" s="215" t="s">
        <v>320</v>
      </c>
      <c r="B118" s="217">
        <v>105</v>
      </c>
      <c r="C118" s="217">
        <v>144</v>
      </c>
      <c r="D118" s="216">
        <v>962.11</v>
      </c>
      <c r="E118" s="216">
        <v>1168.28</v>
      </c>
      <c r="F118" s="217">
        <v>142</v>
      </c>
      <c r="G118" s="217">
        <v>201</v>
      </c>
      <c r="H118" s="216">
        <v>136.4</v>
      </c>
      <c r="I118" s="216">
        <v>155.77</v>
      </c>
      <c r="J118" s="217">
        <v>37</v>
      </c>
      <c r="K118" s="217">
        <v>31</v>
      </c>
      <c r="L118" s="216">
        <v>801.89</v>
      </c>
      <c r="M118" s="216">
        <v>473.37</v>
      </c>
    </row>
    <row r="119" spans="1:13" ht="12.75" customHeight="1">
      <c r="A119" s="215" t="s">
        <v>321</v>
      </c>
      <c r="B119" s="217">
        <v>44</v>
      </c>
      <c r="C119" s="217">
        <v>96</v>
      </c>
      <c r="D119" s="216">
        <v>460.21</v>
      </c>
      <c r="E119" s="216">
        <v>397.74</v>
      </c>
      <c r="F119" s="217">
        <v>60</v>
      </c>
      <c r="G119" s="217">
        <v>133</v>
      </c>
      <c r="H119" s="216">
        <v>72.14</v>
      </c>
      <c r="I119" s="216">
        <v>96.18</v>
      </c>
      <c r="J119" s="217">
        <v>31</v>
      </c>
      <c r="K119" s="217">
        <v>52</v>
      </c>
      <c r="L119" s="216">
        <v>249.85</v>
      </c>
      <c r="M119" s="216">
        <v>156.85</v>
      </c>
    </row>
    <row r="120" spans="1:13" ht="12.75" customHeight="1">
      <c r="A120" s="215" t="s">
        <v>322</v>
      </c>
      <c r="B120" s="217">
        <v>203</v>
      </c>
      <c r="C120" s="217">
        <v>259</v>
      </c>
      <c r="D120" s="216">
        <v>2292.04</v>
      </c>
      <c r="E120" s="216">
        <v>2832.75</v>
      </c>
      <c r="F120" s="217">
        <v>186</v>
      </c>
      <c r="G120" s="217">
        <v>234</v>
      </c>
      <c r="H120" s="216">
        <v>250.95</v>
      </c>
      <c r="I120" s="216">
        <v>259.91</v>
      </c>
      <c r="J120" s="217">
        <v>56</v>
      </c>
      <c r="K120" s="217">
        <v>100</v>
      </c>
      <c r="L120" s="216">
        <v>833.29</v>
      </c>
      <c r="M120" s="216">
        <v>780.65</v>
      </c>
    </row>
    <row r="121" spans="1:13" ht="12.75" customHeight="1">
      <c r="A121" s="215" t="s">
        <v>323</v>
      </c>
      <c r="B121" s="217">
        <v>176</v>
      </c>
      <c r="C121" s="217">
        <v>181</v>
      </c>
      <c r="D121" s="216">
        <v>3872.78</v>
      </c>
      <c r="E121" s="216">
        <v>4151.79</v>
      </c>
      <c r="F121" s="217">
        <v>151</v>
      </c>
      <c r="G121" s="217">
        <v>147</v>
      </c>
      <c r="H121" s="216">
        <v>226.38</v>
      </c>
      <c r="I121" s="216">
        <v>199.67</v>
      </c>
      <c r="J121" s="217">
        <v>72</v>
      </c>
      <c r="K121" s="217">
        <v>48</v>
      </c>
      <c r="L121" s="216">
        <v>1309.36</v>
      </c>
      <c r="M121" s="216">
        <v>879.57</v>
      </c>
    </row>
    <row r="122" spans="1:13" ht="12.75" customHeight="1">
      <c r="A122" s="215" t="s">
        <v>324</v>
      </c>
      <c r="B122" s="217">
        <v>431</v>
      </c>
      <c r="C122" s="217">
        <v>518</v>
      </c>
      <c r="D122" s="216">
        <v>7921.39</v>
      </c>
      <c r="E122" s="216">
        <v>7985.11</v>
      </c>
      <c r="F122" s="217">
        <v>1028</v>
      </c>
      <c r="G122" s="217">
        <v>1361</v>
      </c>
      <c r="H122" s="216">
        <v>1628.53</v>
      </c>
      <c r="I122" s="216">
        <v>1805.28</v>
      </c>
      <c r="J122" s="217">
        <v>195</v>
      </c>
      <c r="K122" s="217">
        <v>284</v>
      </c>
      <c r="L122" s="216">
        <v>5434.41</v>
      </c>
      <c r="M122" s="216">
        <v>5169.47</v>
      </c>
    </row>
    <row r="123" spans="1:13" ht="12.75" customHeight="1">
      <c r="A123" s="215" t="s">
        <v>325</v>
      </c>
      <c r="B123" s="217">
        <v>205</v>
      </c>
      <c r="C123" s="217">
        <v>219</v>
      </c>
      <c r="D123" s="216">
        <v>1445.03</v>
      </c>
      <c r="E123" s="216">
        <v>2076.43</v>
      </c>
      <c r="F123" s="217">
        <v>214</v>
      </c>
      <c r="G123" s="217">
        <v>201</v>
      </c>
      <c r="H123" s="216">
        <v>157.64</v>
      </c>
      <c r="I123" s="216">
        <v>170.14</v>
      </c>
      <c r="J123" s="217">
        <v>34</v>
      </c>
      <c r="K123" s="217">
        <v>35</v>
      </c>
      <c r="L123" s="216">
        <v>287.45</v>
      </c>
      <c r="M123" s="216">
        <v>299.63</v>
      </c>
    </row>
    <row r="124" spans="1:13" ht="12.75" customHeight="1">
      <c r="A124" s="215" t="s">
        <v>326</v>
      </c>
      <c r="B124" s="217">
        <v>139</v>
      </c>
      <c r="C124" s="217">
        <v>218</v>
      </c>
      <c r="D124" s="216">
        <v>1051.49</v>
      </c>
      <c r="E124" s="216">
        <v>1003.31</v>
      </c>
      <c r="F124" s="217">
        <v>125</v>
      </c>
      <c r="G124" s="217">
        <v>204</v>
      </c>
      <c r="H124" s="216">
        <v>87.61</v>
      </c>
      <c r="I124" s="216">
        <v>130.75</v>
      </c>
      <c r="J124" s="217">
        <v>42</v>
      </c>
      <c r="K124" s="217">
        <v>76</v>
      </c>
      <c r="L124" s="216">
        <v>367.74</v>
      </c>
      <c r="M124" s="216">
        <v>849.17</v>
      </c>
    </row>
    <row r="125" spans="1:13" ht="12.75" customHeight="1">
      <c r="A125" s="215" t="s">
        <v>327</v>
      </c>
      <c r="B125" s="217">
        <v>240</v>
      </c>
      <c r="C125" s="217">
        <v>217</v>
      </c>
      <c r="D125" s="216">
        <v>2195.85</v>
      </c>
      <c r="E125" s="216">
        <v>1792.22</v>
      </c>
      <c r="F125" s="217">
        <v>483</v>
      </c>
      <c r="G125" s="217">
        <v>421</v>
      </c>
      <c r="H125" s="216">
        <v>328.24</v>
      </c>
      <c r="I125" s="216">
        <v>283.49</v>
      </c>
      <c r="J125" s="217">
        <v>60</v>
      </c>
      <c r="K125" s="217">
        <v>23</v>
      </c>
      <c r="L125" s="216">
        <v>461.21</v>
      </c>
      <c r="M125" s="216">
        <v>173.87</v>
      </c>
    </row>
    <row r="126" spans="1:13" ht="12.75" customHeight="1">
      <c r="A126" s="215" t="s">
        <v>328</v>
      </c>
      <c r="B126" s="217">
        <v>377</v>
      </c>
      <c r="C126" s="217">
        <v>372</v>
      </c>
      <c r="D126" s="216">
        <v>5944.85</v>
      </c>
      <c r="E126" s="216">
        <v>6583.55</v>
      </c>
      <c r="F126" s="217">
        <v>461</v>
      </c>
      <c r="G126" s="217">
        <v>421</v>
      </c>
      <c r="H126" s="216">
        <v>564.61</v>
      </c>
      <c r="I126" s="216">
        <v>489.42</v>
      </c>
      <c r="J126" s="217">
        <v>119</v>
      </c>
      <c r="K126" s="217">
        <v>133</v>
      </c>
      <c r="L126" s="216">
        <v>1214</v>
      </c>
      <c r="M126" s="216">
        <v>1826.37</v>
      </c>
    </row>
    <row r="127" spans="1:13" ht="12.75" customHeight="1">
      <c r="A127" s="215" t="s">
        <v>329</v>
      </c>
      <c r="B127" s="217">
        <v>756</v>
      </c>
      <c r="C127" s="217">
        <v>952</v>
      </c>
      <c r="D127" s="216">
        <v>18270.12</v>
      </c>
      <c r="E127" s="216">
        <v>21578.23</v>
      </c>
      <c r="F127" s="217">
        <v>484</v>
      </c>
      <c r="G127" s="217">
        <v>525</v>
      </c>
      <c r="H127" s="216">
        <v>466.03</v>
      </c>
      <c r="I127" s="216">
        <v>443.29</v>
      </c>
      <c r="J127" s="217">
        <v>80</v>
      </c>
      <c r="K127" s="217">
        <v>79</v>
      </c>
      <c r="L127" s="216">
        <v>758.59</v>
      </c>
      <c r="M127" s="216">
        <v>1418.09</v>
      </c>
    </row>
    <row r="128" spans="1:13" ht="12.75" customHeight="1">
      <c r="A128" s="215" t="s">
        <v>201</v>
      </c>
      <c r="B128" s="217">
        <v>2005</v>
      </c>
      <c r="C128" s="217">
        <v>1931</v>
      </c>
      <c r="D128" s="216">
        <v>23797.98</v>
      </c>
      <c r="E128" s="216">
        <v>19854.04</v>
      </c>
      <c r="F128" s="217">
        <v>1721</v>
      </c>
      <c r="G128" s="217">
        <v>1590</v>
      </c>
      <c r="H128" s="216">
        <v>1780.99</v>
      </c>
      <c r="I128" s="216">
        <v>1513.15</v>
      </c>
      <c r="J128" s="217">
        <v>163</v>
      </c>
      <c r="K128" s="217">
        <v>160</v>
      </c>
      <c r="L128" s="216">
        <v>2827.23</v>
      </c>
      <c r="M128" s="216">
        <v>2527.93</v>
      </c>
    </row>
    <row r="129" spans="1:13" ht="12.75" customHeight="1">
      <c r="A129" s="215" t="s">
        <v>330</v>
      </c>
      <c r="B129" s="217">
        <v>285</v>
      </c>
      <c r="C129" s="217">
        <v>401</v>
      </c>
      <c r="D129" s="216">
        <v>3887.72</v>
      </c>
      <c r="E129" s="216">
        <v>4308.95</v>
      </c>
      <c r="F129" s="217">
        <v>564</v>
      </c>
      <c r="G129" s="217">
        <v>788</v>
      </c>
      <c r="H129" s="216">
        <v>913.52</v>
      </c>
      <c r="I129" s="216">
        <v>1082.42</v>
      </c>
      <c r="J129" s="217">
        <v>79</v>
      </c>
      <c r="K129" s="217">
        <v>135</v>
      </c>
      <c r="L129" s="216">
        <v>860.99</v>
      </c>
      <c r="M129" s="216">
        <v>955.9</v>
      </c>
    </row>
    <row r="130" spans="1:13" ht="12.75" customHeight="1">
      <c r="A130" s="215" t="s">
        <v>331</v>
      </c>
      <c r="B130" s="217">
        <v>470</v>
      </c>
      <c r="C130" s="217">
        <v>738</v>
      </c>
      <c r="D130" s="216">
        <v>2759</v>
      </c>
      <c r="E130" s="216">
        <v>3662.28</v>
      </c>
      <c r="F130" s="217">
        <v>851</v>
      </c>
      <c r="G130" s="217">
        <v>1328</v>
      </c>
      <c r="H130" s="216">
        <v>2582.01</v>
      </c>
      <c r="I130" s="216">
        <v>3203.95</v>
      </c>
      <c r="J130" s="217">
        <v>65</v>
      </c>
      <c r="K130" s="217">
        <v>28</v>
      </c>
      <c r="L130" s="216">
        <v>527.19</v>
      </c>
      <c r="M130" s="216">
        <v>73.47</v>
      </c>
    </row>
    <row r="131" spans="1:13" ht="12.75" customHeight="1">
      <c r="A131" s="215" t="s">
        <v>332</v>
      </c>
      <c r="B131" s="217">
        <v>898</v>
      </c>
      <c r="C131" s="217">
        <v>816</v>
      </c>
      <c r="D131" s="216">
        <v>7075.82</v>
      </c>
      <c r="E131" s="216">
        <v>5928.2</v>
      </c>
      <c r="F131" s="217">
        <v>1298</v>
      </c>
      <c r="G131" s="217">
        <v>1247</v>
      </c>
      <c r="H131" s="216">
        <v>2431.03</v>
      </c>
      <c r="I131" s="216">
        <v>2257.56</v>
      </c>
      <c r="J131" s="217">
        <v>222</v>
      </c>
      <c r="K131" s="217">
        <v>200</v>
      </c>
      <c r="L131" s="216">
        <v>2455.61</v>
      </c>
      <c r="M131" s="216">
        <v>1042.48</v>
      </c>
    </row>
    <row r="132" spans="1:13" ht="12.75" customHeight="1">
      <c r="A132" s="215" t="s">
        <v>333</v>
      </c>
      <c r="B132" s="217">
        <v>301</v>
      </c>
      <c r="C132" s="217">
        <v>419</v>
      </c>
      <c r="D132" s="216">
        <v>1556.39</v>
      </c>
      <c r="E132" s="216">
        <v>1906.37</v>
      </c>
      <c r="F132" s="217">
        <v>443</v>
      </c>
      <c r="G132" s="217">
        <v>481</v>
      </c>
      <c r="H132" s="216">
        <v>1168.68</v>
      </c>
      <c r="I132" s="216">
        <v>1127.95</v>
      </c>
      <c r="J132" s="217">
        <v>46</v>
      </c>
      <c r="K132" s="217">
        <v>80</v>
      </c>
      <c r="L132" s="216">
        <v>192.08</v>
      </c>
      <c r="M132" s="216">
        <v>262.73</v>
      </c>
    </row>
    <row r="133" spans="1:13" ht="12.75" customHeight="1">
      <c r="A133" s="215" t="s">
        <v>334</v>
      </c>
      <c r="B133" s="217">
        <v>116</v>
      </c>
      <c r="C133" s="217">
        <v>195</v>
      </c>
      <c r="D133" s="216">
        <v>488.03</v>
      </c>
      <c r="E133" s="216">
        <v>887.48</v>
      </c>
      <c r="F133" s="217">
        <v>124</v>
      </c>
      <c r="G133" s="217">
        <v>166</v>
      </c>
      <c r="H133" s="216">
        <v>83.3</v>
      </c>
      <c r="I133" s="216">
        <v>80.14</v>
      </c>
      <c r="J133" s="217">
        <v>36</v>
      </c>
      <c r="K133" s="217">
        <v>28</v>
      </c>
      <c r="L133" s="216">
        <v>993.27</v>
      </c>
      <c r="M133" s="216">
        <v>358.46</v>
      </c>
    </row>
    <row r="134" spans="1:13" ht="12.75" customHeight="1">
      <c r="A134" s="215" t="s">
        <v>335</v>
      </c>
      <c r="B134" s="217">
        <v>1517</v>
      </c>
      <c r="C134" s="217">
        <v>1687</v>
      </c>
      <c r="D134" s="216">
        <v>8867.35</v>
      </c>
      <c r="E134" s="216">
        <v>10031.98</v>
      </c>
      <c r="F134" s="217">
        <v>1786</v>
      </c>
      <c r="G134" s="217">
        <v>1727</v>
      </c>
      <c r="H134" s="216">
        <v>3211.16</v>
      </c>
      <c r="I134" s="216">
        <v>3280.51</v>
      </c>
      <c r="J134" s="217">
        <v>151</v>
      </c>
      <c r="K134" s="217">
        <v>303</v>
      </c>
      <c r="L134" s="216">
        <v>1734.91</v>
      </c>
      <c r="M134" s="216">
        <v>2774.84</v>
      </c>
    </row>
    <row r="135" spans="1:13" ht="12.75" customHeight="1">
      <c r="A135" s="215" t="s">
        <v>336</v>
      </c>
      <c r="B135" s="217">
        <v>429</v>
      </c>
      <c r="C135" s="217">
        <v>589</v>
      </c>
      <c r="D135" s="216">
        <v>1190.25</v>
      </c>
      <c r="E135" s="216">
        <v>1392.72</v>
      </c>
      <c r="F135" s="217">
        <v>876</v>
      </c>
      <c r="G135" s="217">
        <v>871</v>
      </c>
      <c r="H135" s="216">
        <v>2309</v>
      </c>
      <c r="I135" s="216">
        <v>2433.38</v>
      </c>
      <c r="J135" s="217">
        <v>18</v>
      </c>
      <c r="K135" s="217">
        <v>18</v>
      </c>
      <c r="L135" s="216">
        <v>82.31</v>
      </c>
      <c r="M135" s="216">
        <v>39.63</v>
      </c>
    </row>
    <row r="136" spans="1:13" ht="12.75" customHeight="1">
      <c r="A136" s="215" t="s">
        <v>337</v>
      </c>
      <c r="B136" s="217">
        <v>388</v>
      </c>
      <c r="C136" s="217">
        <v>450</v>
      </c>
      <c r="D136" s="216">
        <v>4332.92</v>
      </c>
      <c r="E136" s="216">
        <v>3875.72</v>
      </c>
      <c r="F136" s="217">
        <v>739</v>
      </c>
      <c r="G136" s="217">
        <v>785</v>
      </c>
      <c r="H136" s="216">
        <v>962.45</v>
      </c>
      <c r="I136" s="216">
        <v>922.88</v>
      </c>
      <c r="J136" s="217">
        <v>134</v>
      </c>
      <c r="K136" s="217">
        <v>158</v>
      </c>
      <c r="L136" s="216">
        <v>2594.64</v>
      </c>
      <c r="M136" s="216">
        <v>3283.39</v>
      </c>
    </row>
    <row r="137" spans="1:13" ht="12.75" customHeight="1">
      <c r="A137" s="215" t="s">
        <v>338</v>
      </c>
      <c r="B137" s="217">
        <v>326</v>
      </c>
      <c r="C137" s="217">
        <v>347</v>
      </c>
      <c r="D137" s="216">
        <v>1594.9</v>
      </c>
      <c r="E137" s="216">
        <v>2072.28</v>
      </c>
      <c r="F137" s="217">
        <v>514</v>
      </c>
      <c r="G137" s="217">
        <v>704</v>
      </c>
      <c r="H137" s="216">
        <v>2036.22</v>
      </c>
      <c r="I137" s="216">
        <v>2131.8</v>
      </c>
      <c r="J137" s="217">
        <v>103</v>
      </c>
      <c r="K137" s="217">
        <v>258</v>
      </c>
      <c r="L137" s="216">
        <v>759.97</v>
      </c>
      <c r="M137" s="216">
        <v>1218.09</v>
      </c>
    </row>
    <row r="138" spans="1:13" ht="12.75" customHeight="1">
      <c r="A138" s="215" t="s">
        <v>339</v>
      </c>
      <c r="B138" s="217">
        <v>220</v>
      </c>
      <c r="C138" s="217">
        <v>145</v>
      </c>
      <c r="D138" s="216">
        <v>2962.05</v>
      </c>
      <c r="E138" s="216">
        <v>1622.19</v>
      </c>
      <c r="F138" s="217">
        <v>420</v>
      </c>
      <c r="G138" s="217">
        <v>328</v>
      </c>
      <c r="H138" s="216">
        <v>425.94</v>
      </c>
      <c r="I138" s="216">
        <v>281.58</v>
      </c>
      <c r="J138" s="217">
        <v>101</v>
      </c>
      <c r="K138" s="217">
        <v>55</v>
      </c>
      <c r="L138" s="216">
        <v>1307.55</v>
      </c>
      <c r="M138" s="216">
        <v>419.88</v>
      </c>
    </row>
    <row r="139" spans="1:13" ht="12.75" customHeight="1">
      <c r="A139" s="215" t="s">
        <v>349</v>
      </c>
      <c r="B139" s="217">
        <v>120</v>
      </c>
      <c r="C139" s="217">
        <v>229</v>
      </c>
      <c r="D139" s="216">
        <v>1753.45</v>
      </c>
      <c r="E139" s="216">
        <v>1180.63</v>
      </c>
      <c r="F139" s="217">
        <v>167</v>
      </c>
      <c r="G139" s="217">
        <v>363</v>
      </c>
      <c r="H139" s="216">
        <v>387.57</v>
      </c>
      <c r="I139" s="216">
        <v>323.2</v>
      </c>
      <c r="J139" s="217">
        <v>70</v>
      </c>
      <c r="K139" s="217">
        <v>321</v>
      </c>
      <c r="L139" s="216">
        <v>1331.4</v>
      </c>
      <c r="M139" s="216">
        <v>1041.72</v>
      </c>
    </row>
    <row r="140" spans="1:13" ht="12.75" customHeight="1">
      <c r="A140" s="215" t="s">
        <v>340</v>
      </c>
      <c r="B140" s="217">
        <v>201</v>
      </c>
      <c r="C140" s="217">
        <v>270</v>
      </c>
      <c r="D140" s="216">
        <v>3654.13</v>
      </c>
      <c r="E140" s="216">
        <v>3371.8</v>
      </c>
      <c r="F140" s="217">
        <v>271</v>
      </c>
      <c r="G140" s="217">
        <v>275</v>
      </c>
      <c r="H140" s="216">
        <v>364.05</v>
      </c>
      <c r="I140" s="216">
        <v>277.37</v>
      </c>
      <c r="J140" s="217">
        <v>55</v>
      </c>
      <c r="K140" s="217">
        <v>118</v>
      </c>
      <c r="L140" s="216">
        <v>1410.76</v>
      </c>
      <c r="M140" s="216">
        <v>1491.35</v>
      </c>
    </row>
    <row r="141" spans="1:13" ht="12.75" customHeight="1">
      <c r="A141" s="215" t="s">
        <v>345</v>
      </c>
      <c r="B141" s="217">
        <v>488</v>
      </c>
      <c r="C141" s="217">
        <v>604</v>
      </c>
      <c r="D141" s="216">
        <v>1876.02</v>
      </c>
      <c r="E141" s="216">
        <v>2051.68</v>
      </c>
      <c r="F141" s="217">
        <v>769</v>
      </c>
      <c r="G141" s="217">
        <v>897</v>
      </c>
      <c r="H141" s="216">
        <v>2931.58</v>
      </c>
      <c r="I141" s="216">
        <v>2817.77</v>
      </c>
      <c r="J141" s="217">
        <v>21</v>
      </c>
      <c r="K141" s="217">
        <v>24</v>
      </c>
      <c r="L141" s="216">
        <v>123.8</v>
      </c>
      <c r="M141" s="216">
        <v>210.76</v>
      </c>
    </row>
    <row r="142" spans="1:13" ht="12.75" customHeight="1">
      <c r="A142" s="215" t="s">
        <v>341</v>
      </c>
      <c r="B142" s="217">
        <v>511</v>
      </c>
      <c r="C142" s="217">
        <v>668</v>
      </c>
      <c r="D142" s="216">
        <v>8177.12</v>
      </c>
      <c r="E142" s="216">
        <v>9704.02</v>
      </c>
      <c r="F142" s="217">
        <v>602</v>
      </c>
      <c r="G142" s="217">
        <v>873</v>
      </c>
      <c r="H142" s="216">
        <v>771.48</v>
      </c>
      <c r="I142" s="216">
        <v>967.26</v>
      </c>
      <c r="J142" s="217">
        <v>277</v>
      </c>
      <c r="K142" s="217">
        <v>413</v>
      </c>
      <c r="L142" s="216">
        <v>4235.28</v>
      </c>
      <c r="M142" s="216">
        <v>4233.07</v>
      </c>
    </row>
    <row r="143" spans="1:13" ht="12.75" customHeight="1">
      <c r="A143" s="215" t="s">
        <v>342</v>
      </c>
      <c r="B143" s="217">
        <v>777</v>
      </c>
      <c r="C143" s="217">
        <v>728</v>
      </c>
      <c r="D143" s="216">
        <v>7154.17</v>
      </c>
      <c r="E143" s="216">
        <v>7436.9</v>
      </c>
      <c r="F143" s="217">
        <v>731</v>
      </c>
      <c r="G143" s="217">
        <v>663</v>
      </c>
      <c r="H143" s="216">
        <v>597.04</v>
      </c>
      <c r="I143" s="216">
        <v>578.11</v>
      </c>
      <c r="J143" s="217">
        <v>318</v>
      </c>
      <c r="K143" s="217">
        <v>341</v>
      </c>
      <c r="L143" s="216">
        <v>1982.31</v>
      </c>
      <c r="M143" s="216">
        <v>2467.56</v>
      </c>
    </row>
    <row r="144" spans="1:13" ht="12.75" customHeight="1">
      <c r="A144" s="215" t="s">
        <v>343</v>
      </c>
      <c r="B144" s="217">
        <v>358</v>
      </c>
      <c r="C144" s="217">
        <v>393</v>
      </c>
      <c r="D144" s="216">
        <v>4229.66</v>
      </c>
      <c r="E144" s="216">
        <v>3565.47</v>
      </c>
      <c r="F144" s="217">
        <v>825</v>
      </c>
      <c r="G144" s="217">
        <v>817</v>
      </c>
      <c r="H144" s="216">
        <v>2561.03</v>
      </c>
      <c r="I144" s="216">
        <v>2137.43</v>
      </c>
      <c r="J144" s="217">
        <v>127</v>
      </c>
      <c r="K144" s="217">
        <v>104</v>
      </c>
      <c r="L144" s="216">
        <v>1746.77</v>
      </c>
      <c r="M144" s="216">
        <v>1309.9</v>
      </c>
    </row>
    <row r="145" spans="1:13" ht="12.75" customHeight="1">
      <c r="A145" s="236" t="s">
        <v>344</v>
      </c>
      <c r="B145" s="240">
        <v>117</v>
      </c>
      <c r="C145" s="240">
        <v>195</v>
      </c>
      <c r="D145" s="241">
        <v>898.35</v>
      </c>
      <c r="E145" s="241">
        <v>1113.31</v>
      </c>
      <c r="F145" s="240">
        <v>128</v>
      </c>
      <c r="G145" s="240">
        <v>244</v>
      </c>
      <c r="H145" s="241">
        <v>111.59</v>
      </c>
      <c r="I145" s="241">
        <v>96.45</v>
      </c>
      <c r="J145" s="240">
        <v>49</v>
      </c>
      <c r="K145" s="240">
        <v>99</v>
      </c>
      <c r="L145" s="241">
        <v>325.12</v>
      </c>
      <c r="M145" s="241">
        <v>438.2</v>
      </c>
    </row>
    <row r="146" ht="12.75" customHeight="1"/>
    <row r="147" spans="1:13" s="231" customFormat="1" ht="15">
      <c r="A147" s="226" t="s">
        <v>376</v>
      </c>
      <c r="B147" s="226"/>
      <c r="C147" s="226"/>
      <c r="D147" s="226"/>
      <c r="E147" s="246"/>
      <c r="F147" s="246"/>
      <c r="G147" s="246"/>
      <c r="H147" s="246"/>
      <c r="I147" s="246"/>
      <c r="J147" s="246"/>
      <c r="K147" s="246"/>
      <c r="L147" s="246"/>
      <c r="M147" s="246"/>
    </row>
  </sheetData>
  <sheetProtection/>
  <mergeCells count="35">
    <mergeCell ref="A114:M114"/>
    <mergeCell ref="A5:M5"/>
    <mergeCell ref="A107:M107"/>
    <mergeCell ref="A108:A110"/>
    <mergeCell ref="B108:E108"/>
    <mergeCell ref="F108:I108"/>
    <mergeCell ref="J108:M108"/>
    <mergeCell ref="B109:C109"/>
    <mergeCell ref="D109:E109"/>
    <mergeCell ref="F54:I54"/>
    <mergeCell ref="B2:E2"/>
    <mergeCell ref="F2:I2"/>
    <mergeCell ref="J2:M2"/>
    <mergeCell ref="B3:C3"/>
    <mergeCell ref="D3:E3"/>
    <mergeCell ref="F3:G3"/>
    <mergeCell ref="H3:I3"/>
    <mergeCell ref="D55:E55"/>
    <mergeCell ref="F55:G55"/>
    <mergeCell ref="F109:G109"/>
    <mergeCell ref="H109:I109"/>
    <mergeCell ref="J109:K109"/>
    <mergeCell ref="L109:M109"/>
    <mergeCell ref="H55:I55"/>
    <mergeCell ref="J55:K55"/>
    <mergeCell ref="L55:M55"/>
    <mergeCell ref="J3:K3"/>
    <mergeCell ref="L3:M3"/>
    <mergeCell ref="A1:M1"/>
    <mergeCell ref="A53:M53"/>
    <mergeCell ref="A54:A56"/>
    <mergeCell ref="B54:E54"/>
    <mergeCell ref="A2:A4"/>
    <mergeCell ref="J54:M54"/>
    <mergeCell ref="B55:C55"/>
  </mergeCells>
  <printOptions/>
  <pageMargins left="0.984251968503937" right="0.5905511811023623" top="1.299212598425197" bottom="0.7874015748031497" header="0" footer="0.787401574803149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92"/>
  <sheetViews>
    <sheetView tabSelected="1" zoomScalePageLayoutView="0" workbookViewId="0" topLeftCell="A1">
      <pane ySplit="4" topLeftCell="A277" activePane="bottomLeft" state="frozen"/>
      <selection pane="topLeft" activeCell="A40" sqref="A40:IV40"/>
      <selection pane="bottomLeft" activeCell="T202" sqref="T201:T202"/>
    </sheetView>
  </sheetViews>
  <sheetFormatPr defaultColWidth="9.140625" defaultRowHeight="15"/>
  <cols>
    <col min="1" max="1" width="13.7109375" style="218" customWidth="1"/>
    <col min="2" max="2" width="4.57421875" style="218" customWidth="1"/>
    <col min="3" max="3" width="4.57421875" style="225" customWidth="1"/>
    <col min="4" max="5" width="4.7109375" style="218" customWidth="1"/>
    <col min="6" max="7" width="5.57421875" style="225" customWidth="1"/>
    <col min="8" max="9" width="4.7109375" style="218" customWidth="1"/>
    <col min="10" max="11" width="5.57421875" style="225" customWidth="1"/>
    <col min="12" max="13" width="4.7109375" style="224" customWidth="1"/>
    <col min="14" max="15" width="5.57421875" style="0" customWidth="1"/>
  </cols>
  <sheetData>
    <row r="1" spans="1:15" s="221" customFormat="1" ht="27" customHeight="1">
      <c r="A1" s="327" t="s">
        <v>384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15" s="220" customFormat="1" ht="15" customHeight="1">
      <c r="A2" s="314" t="s">
        <v>216</v>
      </c>
      <c r="B2" s="325" t="s">
        <v>365</v>
      </c>
      <c r="C2" s="325"/>
      <c r="D2" s="316" t="s">
        <v>361</v>
      </c>
      <c r="E2" s="316"/>
      <c r="F2" s="316"/>
      <c r="G2" s="316"/>
      <c r="H2" s="316" t="s">
        <v>362</v>
      </c>
      <c r="I2" s="316"/>
      <c r="J2" s="316"/>
      <c r="K2" s="316"/>
      <c r="L2" s="316" t="s">
        <v>363</v>
      </c>
      <c r="M2" s="316"/>
      <c r="N2" s="316"/>
      <c r="O2" s="316"/>
    </row>
    <row r="3" spans="1:15" s="220" customFormat="1" ht="24.75" customHeight="1">
      <c r="A3" s="320"/>
      <c r="B3" s="326"/>
      <c r="C3" s="326"/>
      <c r="D3" s="316" t="s">
        <v>217</v>
      </c>
      <c r="E3" s="316"/>
      <c r="F3" s="319" t="s">
        <v>364</v>
      </c>
      <c r="G3" s="319"/>
      <c r="H3" s="316" t="s">
        <v>217</v>
      </c>
      <c r="I3" s="316"/>
      <c r="J3" s="319" t="s">
        <v>364</v>
      </c>
      <c r="K3" s="319"/>
      <c r="L3" s="316" t="s">
        <v>217</v>
      </c>
      <c r="M3" s="316"/>
      <c r="N3" s="319" t="s">
        <v>364</v>
      </c>
      <c r="O3" s="319"/>
    </row>
    <row r="4" spans="1:15" ht="15">
      <c r="A4" s="315"/>
      <c r="B4" s="219">
        <v>2010</v>
      </c>
      <c r="C4" s="219">
        <v>2000</v>
      </c>
      <c r="D4" s="219">
        <v>2010</v>
      </c>
      <c r="E4" s="219">
        <v>2000</v>
      </c>
      <c r="F4" s="219">
        <v>2010</v>
      </c>
      <c r="G4" s="219">
        <v>2000</v>
      </c>
      <c r="H4" s="219">
        <v>2010</v>
      </c>
      <c r="I4" s="219">
        <v>2000</v>
      </c>
      <c r="J4" s="219">
        <v>2010</v>
      </c>
      <c r="K4" s="219">
        <v>2000</v>
      </c>
      <c r="L4" s="219">
        <v>2010</v>
      </c>
      <c r="M4" s="219">
        <v>2000</v>
      </c>
      <c r="N4" s="219">
        <v>2010</v>
      </c>
      <c r="O4" s="219">
        <v>2000</v>
      </c>
    </row>
    <row r="5" spans="1:13" s="222" customFormat="1" ht="21" customHeight="1">
      <c r="A5" s="324" t="s">
        <v>358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5" ht="12.75" customHeight="1">
      <c r="A6" s="215" t="s">
        <v>221</v>
      </c>
      <c r="B6" s="217">
        <v>51</v>
      </c>
      <c r="C6" s="217">
        <v>166</v>
      </c>
      <c r="D6" s="217">
        <v>30</v>
      </c>
      <c r="E6" s="217">
        <v>49</v>
      </c>
      <c r="F6" s="217">
        <v>1061</v>
      </c>
      <c r="G6" s="217">
        <v>1438</v>
      </c>
      <c r="H6" s="217">
        <v>32</v>
      </c>
      <c r="I6" s="217">
        <v>73</v>
      </c>
      <c r="J6" s="217">
        <v>2116</v>
      </c>
      <c r="K6" s="217">
        <v>3003</v>
      </c>
      <c r="L6" s="217">
        <v>18</v>
      </c>
      <c r="M6" s="217">
        <v>55</v>
      </c>
      <c r="N6" s="217">
        <v>595</v>
      </c>
      <c r="O6" s="217">
        <v>1716</v>
      </c>
    </row>
    <row r="7" spans="1:15" ht="12.75" customHeight="1">
      <c r="A7" s="215" t="s">
        <v>222</v>
      </c>
      <c r="B7" s="217">
        <v>35</v>
      </c>
      <c r="C7" s="217">
        <v>42</v>
      </c>
      <c r="D7" s="217">
        <v>23</v>
      </c>
      <c r="E7" s="217">
        <v>25</v>
      </c>
      <c r="F7" s="217">
        <v>1151</v>
      </c>
      <c r="G7" s="217">
        <v>801</v>
      </c>
      <c r="H7" s="217">
        <v>17</v>
      </c>
      <c r="I7" s="217">
        <v>27</v>
      </c>
      <c r="J7" s="217">
        <v>1584</v>
      </c>
      <c r="K7" s="217">
        <v>2421</v>
      </c>
      <c r="L7" s="217">
        <v>7</v>
      </c>
      <c r="M7" s="217">
        <v>11</v>
      </c>
      <c r="N7" s="217">
        <v>207</v>
      </c>
      <c r="O7" s="217">
        <v>290</v>
      </c>
    </row>
    <row r="8" spans="1:15" ht="12.75" customHeight="1">
      <c r="A8" s="215" t="s">
        <v>223</v>
      </c>
      <c r="B8" s="217">
        <v>78</v>
      </c>
      <c r="C8" s="217">
        <v>159</v>
      </c>
      <c r="D8" s="217">
        <v>29</v>
      </c>
      <c r="E8" s="217">
        <v>28</v>
      </c>
      <c r="F8" s="217">
        <v>1155</v>
      </c>
      <c r="G8" s="217">
        <v>996</v>
      </c>
      <c r="H8" s="217">
        <v>65</v>
      </c>
      <c r="I8" s="217">
        <v>80</v>
      </c>
      <c r="J8" s="217">
        <v>4752</v>
      </c>
      <c r="K8" s="217">
        <v>3480</v>
      </c>
      <c r="L8" s="217">
        <v>34</v>
      </c>
      <c r="M8" s="217">
        <v>46</v>
      </c>
      <c r="N8" s="217">
        <v>919</v>
      </c>
      <c r="O8" s="217">
        <v>812</v>
      </c>
    </row>
    <row r="9" spans="1:15" ht="12.75" customHeight="1">
      <c r="A9" s="215" t="s">
        <v>224</v>
      </c>
      <c r="B9" s="217">
        <v>75</v>
      </c>
      <c r="C9" s="217">
        <v>123</v>
      </c>
      <c r="D9" s="217">
        <v>26</v>
      </c>
      <c r="E9" s="217">
        <v>33</v>
      </c>
      <c r="F9" s="217">
        <v>539</v>
      </c>
      <c r="G9" s="217">
        <v>1082</v>
      </c>
      <c r="H9" s="217">
        <v>50</v>
      </c>
      <c r="I9" s="217">
        <v>82</v>
      </c>
      <c r="J9" s="217">
        <v>3135</v>
      </c>
      <c r="K9" s="217">
        <v>3926</v>
      </c>
      <c r="L9" s="217">
        <v>36</v>
      </c>
      <c r="M9" s="217">
        <v>65</v>
      </c>
      <c r="N9" s="217">
        <v>738</v>
      </c>
      <c r="O9" s="217">
        <v>1261</v>
      </c>
    </row>
    <row r="10" spans="1:15" ht="12.75" customHeight="1">
      <c r="A10" s="215" t="s">
        <v>225</v>
      </c>
      <c r="B10" s="217">
        <v>33</v>
      </c>
      <c r="C10" s="217">
        <v>53</v>
      </c>
      <c r="D10" s="217">
        <v>8</v>
      </c>
      <c r="E10" s="217">
        <v>10</v>
      </c>
      <c r="F10" s="217">
        <v>126</v>
      </c>
      <c r="G10" s="217">
        <v>138</v>
      </c>
      <c r="H10" s="217">
        <v>27</v>
      </c>
      <c r="I10" s="217">
        <v>33</v>
      </c>
      <c r="J10" s="217">
        <v>1998</v>
      </c>
      <c r="K10" s="217">
        <v>1444</v>
      </c>
      <c r="L10" s="217">
        <v>13</v>
      </c>
      <c r="M10" s="217">
        <v>24</v>
      </c>
      <c r="N10" s="217">
        <v>923</v>
      </c>
      <c r="O10" s="217">
        <v>1105</v>
      </c>
    </row>
    <row r="11" spans="1:15" ht="12.75" customHeight="1">
      <c r="A11" s="215" t="s">
        <v>226</v>
      </c>
      <c r="B11" s="217">
        <v>71</v>
      </c>
      <c r="C11" s="217">
        <v>172</v>
      </c>
      <c r="D11" s="217">
        <v>35</v>
      </c>
      <c r="E11" s="217">
        <v>58</v>
      </c>
      <c r="F11" s="217">
        <v>1332</v>
      </c>
      <c r="G11" s="217">
        <v>1848</v>
      </c>
      <c r="H11" s="217">
        <v>49</v>
      </c>
      <c r="I11" s="217">
        <v>107</v>
      </c>
      <c r="J11" s="217">
        <v>2417</v>
      </c>
      <c r="K11" s="217">
        <v>3454</v>
      </c>
      <c r="L11" s="217">
        <v>12</v>
      </c>
      <c r="M11" s="217">
        <v>18</v>
      </c>
      <c r="N11" s="217">
        <v>458</v>
      </c>
      <c r="O11" s="217">
        <v>375</v>
      </c>
    </row>
    <row r="12" spans="1:15" ht="12.75" customHeight="1">
      <c r="A12" s="215" t="s">
        <v>227</v>
      </c>
      <c r="B12" s="217">
        <v>99</v>
      </c>
      <c r="C12" s="217">
        <v>606</v>
      </c>
      <c r="D12" s="217">
        <v>30</v>
      </c>
      <c r="E12" s="217">
        <v>47</v>
      </c>
      <c r="F12" s="217">
        <v>486</v>
      </c>
      <c r="G12" s="217">
        <v>503</v>
      </c>
      <c r="H12" s="217">
        <v>69</v>
      </c>
      <c r="I12" s="217">
        <v>305</v>
      </c>
      <c r="J12" s="217">
        <v>2942</v>
      </c>
      <c r="K12" s="217">
        <v>6146</v>
      </c>
      <c r="L12" s="217">
        <v>11</v>
      </c>
      <c r="M12" s="217">
        <v>60</v>
      </c>
      <c r="N12" s="217">
        <v>156</v>
      </c>
      <c r="O12" s="217">
        <v>378</v>
      </c>
    </row>
    <row r="13" spans="1:15" ht="12.75" customHeight="1">
      <c r="A13" s="215" t="s">
        <v>228</v>
      </c>
      <c r="B13" s="217">
        <v>133</v>
      </c>
      <c r="C13" s="217">
        <v>211</v>
      </c>
      <c r="D13" s="217">
        <v>77</v>
      </c>
      <c r="E13" s="217">
        <v>93</v>
      </c>
      <c r="F13" s="217">
        <v>1086</v>
      </c>
      <c r="G13" s="217">
        <v>1210</v>
      </c>
      <c r="H13" s="217">
        <v>95</v>
      </c>
      <c r="I13" s="217">
        <v>138</v>
      </c>
      <c r="J13" s="217">
        <v>3923</v>
      </c>
      <c r="K13" s="217">
        <v>4789</v>
      </c>
      <c r="L13" s="217">
        <v>39</v>
      </c>
      <c r="M13" s="217">
        <v>59</v>
      </c>
      <c r="N13" s="217">
        <v>902</v>
      </c>
      <c r="O13" s="217">
        <v>957</v>
      </c>
    </row>
    <row r="14" spans="1:15" ht="12.75" customHeight="1">
      <c r="A14" s="215" t="s">
        <v>229</v>
      </c>
      <c r="B14" s="217">
        <v>18</v>
      </c>
      <c r="C14" s="217">
        <v>20</v>
      </c>
      <c r="D14" s="217">
        <v>5</v>
      </c>
      <c r="E14" s="217">
        <v>8</v>
      </c>
      <c r="F14" s="217">
        <v>476</v>
      </c>
      <c r="G14" s="217">
        <v>700</v>
      </c>
      <c r="H14" s="217">
        <v>11</v>
      </c>
      <c r="I14" s="217">
        <v>13</v>
      </c>
      <c r="J14" s="217">
        <v>2962</v>
      </c>
      <c r="K14" s="217">
        <v>3745</v>
      </c>
      <c r="L14" s="217">
        <v>7</v>
      </c>
      <c r="M14" s="217">
        <v>4</v>
      </c>
      <c r="N14" s="217">
        <v>358</v>
      </c>
      <c r="O14" s="217">
        <v>164</v>
      </c>
    </row>
    <row r="15" spans="1:15" ht="12.75" customHeight="1">
      <c r="A15" s="215" t="s">
        <v>230</v>
      </c>
      <c r="B15" s="217">
        <v>42</v>
      </c>
      <c r="C15" s="217">
        <v>218</v>
      </c>
      <c r="D15" s="217">
        <v>27</v>
      </c>
      <c r="E15" s="217">
        <v>56</v>
      </c>
      <c r="F15" s="217">
        <v>1720</v>
      </c>
      <c r="G15" s="217">
        <v>1580</v>
      </c>
      <c r="H15" s="217">
        <v>14</v>
      </c>
      <c r="I15" s="217">
        <v>61</v>
      </c>
      <c r="J15" s="217">
        <v>447</v>
      </c>
      <c r="K15" s="217">
        <v>868</v>
      </c>
      <c r="L15" s="217">
        <v>3</v>
      </c>
      <c r="M15" s="217">
        <v>26</v>
      </c>
      <c r="N15" s="217">
        <v>17</v>
      </c>
      <c r="O15" s="217">
        <v>125</v>
      </c>
    </row>
    <row r="16" spans="1:15" ht="12.75" customHeight="1">
      <c r="A16" s="215" t="s">
        <v>231</v>
      </c>
      <c r="B16" s="217">
        <v>10</v>
      </c>
      <c r="C16" s="217">
        <v>6</v>
      </c>
      <c r="D16" s="217">
        <v>3</v>
      </c>
      <c r="E16" s="217"/>
      <c r="F16" s="217">
        <v>150</v>
      </c>
      <c r="G16" s="217"/>
      <c r="H16" s="217">
        <v>7</v>
      </c>
      <c r="I16" s="217">
        <v>5</v>
      </c>
      <c r="J16" s="217">
        <v>653</v>
      </c>
      <c r="K16" s="217">
        <v>501</v>
      </c>
      <c r="L16" s="217">
        <v>4</v>
      </c>
      <c r="M16" s="217">
        <v>4</v>
      </c>
      <c r="N16" s="217">
        <v>47</v>
      </c>
      <c r="O16" s="217">
        <v>457</v>
      </c>
    </row>
    <row r="17" spans="1:15" ht="12.75" customHeight="1">
      <c r="A17" s="215" t="s">
        <v>232</v>
      </c>
      <c r="B17" s="217">
        <v>206</v>
      </c>
      <c r="C17" s="217">
        <v>605</v>
      </c>
      <c r="D17" s="217">
        <v>103</v>
      </c>
      <c r="E17" s="217">
        <v>184</v>
      </c>
      <c r="F17" s="217">
        <v>3089</v>
      </c>
      <c r="G17" s="217">
        <v>2787</v>
      </c>
      <c r="H17" s="217">
        <v>121</v>
      </c>
      <c r="I17" s="217">
        <v>270</v>
      </c>
      <c r="J17" s="217">
        <v>2681</v>
      </c>
      <c r="K17" s="217">
        <v>4304</v>
      </c>
      <c r="L17" s="217">
        <v>30</v>
      </c>
      <c r="M17" s="217">
        <v>83</v>
      </c>
      <c r="N17" s="217">
        <v>441</v>
      </c>
      <c r="O17" s="217">
        <v>1730</v>
      </c>
    </row>
    <row r="18" spans="1:15" ht="12.75" customHeight="1">
      <c r="A18" s="215" t="s">
        <v>233</v>
      </c>
      <c r="B18" s="217">
        <v>154</v>
      </c>
      <c r="C18" s="217">
        <v>353</v>
      </c>
      <c r="D18" s="217">
        <v>72</v>
      </c>
      <c r="E18" s="217">
        <v>120</v>
      </c>
      <c r="F18" s="217">
        <v>1127</v>
      </c>
      <c r="G18" s="217">
        <v>1314</v>
      </c>
      <c r="H18" s="217">
        <v>115</v>
      </c>
      <c r="I18" s="217">
        <v>159</v>
      </c>
      <c r="J18" s="217">
        <v>3692</v>
      </c>
      <c r="K18" s="217">
        <v>3103</v>
      </c>
      <c r="L18" s="217">
        <v>60</v>
      </c>
      <c r="M18" s="217">
        <v>155</v>
      </c>
      <c r="N18" s="217">
        <v>745</v>
      </c>
      <c r="O18" s="217">
        <v>1316</v>
      </c>
    </row>
    <row r="19" spans="1:15" ht="12.75" customHeight="1">
      <c r="A19" s="215" t="s">
        <v>234</v>
      </c>
      <c r="B19" s="217">
        <v>50</v>
      </c>
      <c r="C19" s="217">
        <v>114</v>
      </c>
      <c r="D19" s="217">
        <v>25</v>
      </c>
      <c r="E19" s="217">
        <v>30</v>
      </c>
      <c r="F19" s="217">
        <v>753</v>
      </c>
      <c r="G19" s="217">
        <v>637</v>
      </c>
      <c r="H19" s="217">
        <v>37</v>
      </c>
      <c r="I19" s="217">
        <v>58</v>
      </c>
      <c r="J19" s="217">
        <v>2475</v>
      </c>
      <c r="K19" s="217">
        <v>2806</v>
      </c>
      <c r="L19" s="217">
        <v>29</v>
      </c>
      <c r="M19" s="217">
        <v>38</v>
      </c>
      <c r="N19" s="217">
        <v>735</v>
      </c>
      <c r="O19" s="217">
        <v>812</v>
      </c>
    </row>
    <row r="20" spans="1:15" ht="12.75" customHeight="1">
      <c r="A20" s="215" t="s">
        <v>235</v>
      </c>
      <c r="B20" s="217">
        <v>56</v>
      </c>
      <c r="C20" s="217">
        <v>130</v>
      </c>
      <c r="D20" s="217">
        <v>24</v>
      </c>
      <c r="E20" s="217">
        <v>35</v>
      </c>
      <c r="F20" s="217">
        <v>1079</v>
      </c>
      <c r="G20" s="217">
        <v>1786</v>
      </c>
      <c r="H20" s="217">
        <v>33</v>
      </c>
      <c r="I20" s="217">
        <v>56</v>
      </c>
      <c r="J20" s="217">
        <v>3618</v>
      </c>
      <c r="K20" s="217">
        <v>4367</v>
      </c>
      <c r="L20" s="217">
        <v>19</v>
      </c>
      <c r="M20" s="217">
        <v>44</v>
      </c>
      <c r="N20" s="217">
        <v>536</v>
      </c>
      <c r="O20" s="217">
        <v>1277</v>
      </c>
    </row>
    <row r="21" spans="1:15" ht="12.75" customHeight="1">
      <c r="A21" s="215" t="s">
        <v>236</v>
      </c>
      <c r="B21" s="217">
        <v>7</v>
      </c>
      <c r="C21" s="217">
        <v>68</v>
      </c>
      <c r="D21" s="217">
        <v>2</v>
      </c>
      <c r="E21" s="217">
        <v>7</v>
      </c>
      <c r="F21" s="217">
        <v>142</v>
      </c>
      <c r="G21" s="217">
        <v>58</v>
      </c>
      <c r="H21" s="217">
        <v>6</v>
      </c>
      <c r="I21" s="217">
        <v>27</v>
      </c>
      <c r="J21" s="217">
        <v>280</v>
      </c>
      <c r="K21" s="217">
        <v>511</v>
      </c>
      <c r="L21" s="217">
        <v>4</v>
      </c>
      <c r="M21" s="217">
        <v>13</v>
      </c>
      <c r="N21" s="217">
        <v>205</v>
      </c>
      <c r="O21" s="217">
        <v>268</v>
      </c>
    </row>
    <row r="22" spans="1:15" ht="12.75" customHeight="1">
      <c r="A22" s="215" t="s">
        <v>237</v>
      </c>
      <c r="B22" s="217">
        <v>26</v>
      </c>
      <c r="C22" s="217">
        <v>17</v>
      </c>
      <c r="D22" s="217">
        <v>6</v>
      </c>
      <c r="E22" s="217">
        <v>4</v>
      </c>
      <c r="F22" s="217">
        <v>232</v>
      </c>
      <c r="G22" s="217">
        <v>42</v>
      </c>
      <c r="H22" s="217">
        <v>21</v>
      </c>
      <c r="I22" s="217">
        <v>17</v>
      </c>
      <c r="J22" s="217">
        <v>1110</v>
      </c>
      <c r="K22" s="217">
        <v>803</v>
      </c>
      <c r="L22" s="217">
        <v>4</v>
      </c>
      <c r="M22" s="217">
        <v>15</v>
      </c>
      <c r="N22" s="217">
        <v>30</v>
      </c>
      <c r="O22" s="217">
        <v>178</v>
      </c>
    </row>
    <row r="23" spans="1:15" ht="12.75" customHeight="1">
      <c r="A23" s="215" t="s">
        <v>238</v>
      </c>
      <c r="B23" s="217">
        <v>33</v>
      </c>
      <c r="C23" s="217">
        <v>74</v>
      </c>
      <c r="D23" s="217">
        <v>8</v>
      </c>
      <c r="E23" s="217">
        <v>9</v>
      </c>
      <c r="F23" s="217">
        <v>154</v>
      </c>
      <c r="G23" s="217">
        <v>72</v>
      </c>
      <c r="H23" s="217">
        <v>15</v>
      </c>
      <c r="I23" s="217">
        <v>43</v>
      </c>
      <c r="J23" s="217">
        <v>1226</v>
      </c>
      <c r="K23" s="217">
        <v>2655</v>
      </c>
      <c r="L23" s="217">
        <v>8</v>
      </c>
      <c r="M23" s="217">
        <v>22</v>
      </c>
      <c r="N23" s="217">
        <v>204</v>
      </c>
      <c r="O23" s="217">
        <v>373</v>
      </c>
    </row>
    <row r="24" spans="1:15" ht="12.75" customHeight="1">
      <c r="A24" s="215" t="s">
        <v>239</v>
      </c>
      <c r="B24" s="217">
        <v>12</v>
      </c>
      <c r="C24" s="217">
        <v>53</v>
      </c>
      <c r="D24" s="217">
        <v>5</v>
      </c>
      <c r="E24" s="217">
        <v>9</v>
      </c>
      <c r="F24" s="217">
        <v>218</v>
      </c>
      <c r="G24" s="217">
        <v>197</v>
      </c>
      <c r="H24" s="217">
        <v>10</v>
      </c>
      <c r="I24" s="217">
        <v>31</v>
      </c>
      <c r="J24" s="217">
        <v>830</v>
      </c>
      <c r="K24" s="217">
        <v>876</v>
      </c>
      <c r="L24" s="217">
        <v>8</v>
      </c>
      <c r="M24" s="217">
        <v>32</v>
      </c>
      <c r="N24" s="217">
        <v>300</v>
      </c>
      <c r="O24" s="217">
        <v>1150</v>
      </c>
    </row>
    <row r="25" spans="1:15" ht="12.75" customHeight="1">
      <c r="A25" s="215" t="s">
        <v>241</v>
      </c>
      <c r="B25" s="217">
        <v>22</v>
      </c>
      <c r="C25" s="217">
        <v>45</v>
      </c>
      <c r="D25" s="217">
        <v>19</v>
      </c>
      <c r="E25" s="217">
        <v>22</v>
      </c>
      <c r="F25" s="217">
        <v>631</v>
      </c>
      <c r="G25" s="217">
        <v>418</v>
      </c>
      <c r="H25" s="217">
        <v>18</v>
      </c>
      <c r="I25" s="217">
        <v>19</v>
      </c>
      <c r="J25" s="217">
        <v>1181</v>
      </c>
      <c r="K25" s="217">
        <v>1307</v>
      </c>
      <c r="L25" s="217">
        <v>4</v>
      </c>
      <c r="M25" s="217">
        <v>2</v>
      </c>
      <c r="N25" s="217">
        <v>43</v>
      </c>
      <c r="O25" s="217">
        <v>7</v>
      </c>
    </row>
    <row r="26" spans="1:15" ht="12.75" customHeight="1">
      <c r="A26" s="215" t="s">
        <v>355</v>
      </c>
      <c r="B26" s="217">
        <v>46</v>
      </c>
      <c r="C26" s="217">
        <v>322</v>
      </c>
      <c r="D26" s="217">
        <v>21</v>
      </c>
      <c r="E26" s="217">
        <v>25</v>
      </c>
      <c r="F26" s="217">
        <v>258</v>
      </c>
      <c r="G26" s="217">
        <v>401</v>
      </c>
      <c r="H26" s="217">
        <v>40</v>
      </c>
      <c r="I26" s="217">
        <v>74</v>
      </c>
      <c r="J26" s="217">
        <v>1488</v>
      </c>
      <c r="K26" s="217">
        <v>2548</v>
      </c>
      <c r="L26" s="217">
        <v>33</v>
      </c>
      <c r="M26" s="217">
        <v>45</v>
      </c>
      <c r="N26" s="217">
        <v>726</v>
      </c>
      <c r="O26" s="217">
        <v>852</v>
      </c>
    </row>
    <row r="27" spans="1:15" ht="12.75" customHeight="1">
      <c r="A27" s="215" t="s">
        <v>356</v>
      </c>
      <c r="B27" s="217">
        <v>12</v>
      </c>
      <c r="C27" s="217">
        <v>154</v>
      </c>
      <c r="D27" s="217">
        <v>6</v>
      </c>
      <c r="E27" s="217">
        <v>7</v>
      </c>
      <c r="F27" s="217">
        <v>165</v>
      </c>
      <c r="G27" s="217">
        <v>138</v>
      </c>
      <c r="H27" s="217">
        <v>11</v>
      </c>
      <c r="I27" s="217">
        <v>39</v>
      </c>
      <c r="J27" s="217">
        <v>333</v>
      </c>
      <c r="K27" s="217">
        <v>472</v>
      </c>
      <c r="L27" s="217">
        <v>10</v>
      </c>
      <c r="M27" s="217">
        <v>22</v>
      </c>
      <c r="N27" s="217">
        <v>349</v>
      </c>
      <c r="O27" s="217">
        <v>314</v>
      </c>
    </row>
    <row r="28" spans="1:15" ht="12.75" customHeight="1">
      <c r="A28" s="215" t="s">
        <v>244</v>
      </c>
      <c r="B28" s="217">
        <v>18</v>
      </c>
      <c r="C28" s="217">
        <v>44</v>
      </c>
      <c r="D28" s="217">
        <v>5</v>
      </c>
      <c r="E28" s="217">
        <v>5</v>
      </c>
      <c r="F28" s="217">
        <v>19</v>
      </c>
      <c r="G28" s="217">
        <v>31</v>
      </c>
      <c r="H28" s="217">
        <v>16</v>
      </c>
      <c r="I28" s="217">
        <v>24</v>
      </c>
      <c r="J28" s="217">
        <v>617</v>
      </c>
      <c r="K28" s="217">
        <v>616</v>
      </c>
      <c r="L28" s="217">
        <v>3</v>
      </c>
      <c r="M28" s="217">
        <v>32</v>
      </c>
      <c r="N28" s="217">
        <v>31</v>
      </c>
      <c r="O28" s="217">
        <v>568</v>
      </c>
    </row>
    <row r="29" spans="1:15" ht="12.75" customHeight="1">
      <c r="A29" s="215" t="s">
        <v>245</v>
      </c>
      <c r="B29" s="217">
        <v>23</v>
      </c>
      <c r="C29" s="217">
        <v>110</v>
      </c>
      <c r="D29" s="217">
        <v>18</v>
      </c>
      <c r="E29" s="217">
        <v>13</v>
      </c>
      <c r="F29" s="217">
        <v>699</v>
      </c>
      <c r="G29" s="217">
        <v>536</v>
      </c>
      <c r="H29" s="217">
        <v>10</v>
      </c>
      <c r="I29" s="217">
        <v>49</v>
      </c>
      <c r="J29" s="217">
        <v>961</v>
      </c>
      <c r="K29" s="217">
        <v>5786</v>
      </c>
      <c r="L29" s="217">
        <v>6</v>
      </c>
      <c r="M29" s="217">
        <v>26</v>
      </c>
      <c r="N29" s="217">
        <v>133</v>
      </c>
      <c r="O29" s="217">
        <v>869</v>
      </c>
    </row>
    <row r="30" spans="1:15" ht="12.75" customHeight="1">
      <c r="A30" s="215" t="s">
        <v>347</v>
      </c>
      <c r="B30" s="217">
        <v>14</v>
      </c>
      <c r="C30" s="217">
        <v>188</v>
      </c>
      <c r="D30" s="217">
        <v>4</v>
      </c>
      <c r="E30" s="217">
        <v>9</v>
      </c>
      <c r="F30" s="217">
        <v>26</v>
      </c>
      <c r="G30" s="217">
        <v>30</v>
      </c>
      <c r="H30" s="217">
        <v>10</v>
      </c>
      <c r="I30" s="217">
        <v>38</v>
      </c>
      <c r="J30" s="217">
        <v>274</v>
      </c>
      <c r="K30" s="217">
        <v>487</v>
      </c>
      <c r="L30" s="217">
        <v>10</v>
      </c>
      <c r="M30" s="217">
        <v>47</v>
      </c>
      <c r="N30" s="217">
        <v>300</v>
      </c>
      <c r="O30" s="217">
        <v>713</v>
      </c>
    </row>
    <row r="31" spans="1:15" ht="12.75" customHeight="1">
      <c r="A31" s="215" t="s">
        <v>246</v>
      </c>
      <c r="B31" s="217">
        <v>8</v>
      </c>
      <c r="C31" s="217">
        <v>162</v>
      </c>
      <c r="D31" s="217">
        <v>2</v>
      </c>
      <c r="E31" s="217">
        <v>3</v>
      </c>
      <c r="F31" s="217">
        <v>118</v>
      </c>
      <c r="G31" s="217">
        <v>78</v>
      </c>
      <c r="H31" s="217">
        <v>7</v>
      </c>
      <c r="I31" s="217">
        <v>31</v>
      </c>
      <c r="J31" s="217">
        <v>682</v>
      </c>
      <c r="K31" s="217">
        <v>631</v>
      </c>
      <c r="L31" s="217">
        <v>7</v>
      </c>
      <c r="M31" s="217">
        <v>27</v>
      </c>
      <c r="N31" s="217">
        <v>626</v>
      </c>
      <c r="O31" s="217">
        <v>404</v>
      </c>
    </row>
    <row r="32" spans="1:15" ht="12.75" customHeight="1">
      <c r="A32" s="215" t="s">
        <v>247</v>
      </c>
      <c r="B32" s="217">
        <v>34</v>
      </c>
      <c r="C32" s="217">
        <v>243</v>
      </c>
      <c r="D32" s="217">
        <v>8</v>
      </c>
      <c r="E32" s="217">
        <v>10</v>
      </c>
      <c r="F32" s="217">
        <v>104</v>
      </c>
      <c r="G32" s="217">
        <v>146</v>
      </c>
      <c r="H32" s="217">
        <v>24</v>
      </c>
      <c r="I32" s="217">
        <v>101</v>
      </c>
      <c r="J32" s="217">
        <v>1000</v>
      </c>
      <c r="K32" s="217">
        <v>2292</v>
      </c>
      <c r="L32" s="217">
        <v>12</v>
      </c>
      <c r="M32" s="217">
        <v>78</v>
      </c>
      <c r="N32" s="217">
        <v>505</v>
      </c>
      <c r="O32" s="217">
        <v>926</v>
      </c>
    </row>
    <row r="33" spans="1:15" ht="12.75" customHeight="1">
      <c r="A33" s="215" t="s">
        <v>248</v>
      </c>
      <c r="B33" s="217">
        <v>87</v>
      </c>
      <c r="C33" s="217">
        <v>170</v>
      </c>
      <c r="D33" s="217">
        <v>22</v>
      </c>
      <c r="E33" s="217">
        <v>24</v>
      </c>
      <c r="F33" s="217">
        <v>534</v>
      </c>
      <c r="G33" s="217">
        <v>473</v>
      </c>
      <c r="H33" s="217">
        <v>67</v>
      </c>
      <c r="I33" s="217">
        <v>97</v>
      </c>
      <c r="J33" s="217">
        <v>8179</v>
      </c>
      <c r="K33" s="217">
        <v>7048</v>
      </c>
      <c r="L33" s="217">
        <v>38</v>
      </c>
      <c r="M33" s="217">
        <v>80</v>
      </c>
      <c r="N33" s="217">
        <v>1583</v>
      </c>
      <c r="O33" s="217">
        <v>2442</v>
      </c>
    </row>
    <row r="34" spans="1:15" ht="12.75" customHeight="1">
      <c r="A34" s="215" t="s">
        <v>249</v>
      </c>
      <c r="B34" s="217">
        <v>9</v>
      </c>
      <c r="C34" s="217">
        <v>97</v>
      </c>
      <c r="D34" s="217">
        <v>1</v>
      </c>
      <c r="E34" s="217">
        <v>3</v>
      </c>
      <c r="F34" s="217">
        <v>20</v>
      </c>
      <c r="G34" s="217">
        <v>63</v>
      </c>
      <c r="H34" s="217">
        <v>8</v>
      </c>
      <c r="I34" s="217">
        <v>22</v>
      </c>
      <c r="J34" s="217">
        <v>219</v>
      </c>
      <c r="K34" s="217">
        <v>672</v>
      </c>
      <c r="L34" s="217">
        <v>5</v>
      </c>
      <c r="M34" s="217">
        <v>20</v>
      </c>
      <c r="N34" s="217">
        <v>87</v>
      </c>
      <c r="O34" s="217">
        <v>402</v>
      </c>
    </row>
    <row r="35" spans="1:15" ht="12.75" customHeight="1">
      <c r="A35" s="215" t="s">
        <v>250</v>
      </c>
      <c r="B35" s="217">
        <v>3</v>
      </c>
      <c r="C35" s="217">
        <v>12</v>
      </c>
      <c r="D35" s="217">
        <v>2</v>
      </c>
      <c r="E35" s="217">
        <v>1</v>
      </c>
      <c r="F35" s="217">
        <v>70</v>
      </c>
      <c r="G35" s="217">
        <v>40</v>
      </c>
      <c r="H35" s="217">
        <v>2</v>
      </c>
      <c r="I35" s="217">
        <v>2</v>
      </c>
      <c r="J35" s="217">
        <v>50</v>
      </c>
      <c r="K35" s="217">
        <v>59</v>
      </c>
      <c r="L35" s="217">
        <v>2</v>
      </c>
      <c r="M35" s="217">
        <v>1</v>
      </c>
      <c r="N35" s="217">
        <v>15</v>
      </c>
      <c r="O35" s="217">
        <v>6</v>
      </c>
    </row>
    <row r="36" spans="1:15" ht="12.75" customHeight="1">
      <c r="A36" s="215" t="s">
        <v>251</v>
      </c>
      <c r="B36" s="217">
        <v>82</v>
      </c>
      <c r="C36" s="217">
        <v>386</v>
      </c>
      <c r="D36" s="217">
        <v>43</v>
      </c>
      <c r="E36" s="217">
        <v>79</v>
      </c>
      <c r="F36" s="217">
        <v>937</v>
      </c>
      <c r="G36" s="217">
        <v>956</v>
      </c>
      <c r="H36" s="217">
        <v>39</v>
      </c>
      <c r="I36" s="217">
        <v>141</v>
      </c>
      <c r="J36" s="217">
        <v>1601</v>
      </c>
      <c r="K36" s="217">
        <v>2730</v>
      </c>
      <c r="L36" s="217">
        <v>18</v>
      </c>
      <c r="M36" s="217">
        <v>36</v>
      </c>
      <c r="N36" s="217">
        <v>239</v>
      </c>
      <c r="O36" s="217">
        <v>315</v>
      </c>
    </row>
    <row r="37" spans="1:15" ht="12.75" customHeight="1">
      <c r="A37" s="215" t="s">
        <v>252</v>
      </c>
      <c r="B37" s="217">
        <v>59</v>
      </c>
      <c r="C37" s="217">
        <v>75</v>
      </c>
      <c r="D37" s="217">
        <v>30</v>
      </c>
      <c r="E37" s="217">
        <v>38</v>
      </c>
      <c r="F37" s="217">
        <v>2670</v>
      </c>
      <c r="G37" s="217">
        <v>1819</v>
      </c>
      <c r="H37" s="217">
        <v>32</v>
      </c>
      <c r="I37" s="217">
        <v>43</v>
      </c>
      <c r="J37" s="217">
        <v>6700</v>
      </c>
      <c r="K37" s="217">
        <v>6305</v>
      </c>
      <c r="L37" s="217">
        <v>10</v>
      </c>
      <c r="M37" s="217">
        <v>19</v>
      </c>
      <c r="N37" s="217">
        <v>692</v>
      </c>
      <c r="O37" s="217">
        <v>553</v>
      </c>
    </row>
    <row r="38" spans="1:15" ht="12.75" customHeight="1">
      <c r="A38" s="215" t="s">
        <v>253</v>
      </c>
      <c r="B38" s="217">
        <v>56</v>
      </c>
      <c r="C38" s="217">
        <v>146</v>
      </c>
      <c r="D38" s="217">
        <v>22</v>
      </c>
      <c r="E38" s="217">
        <v>33</v>
      </c>
      <c r="F38" s="217">
        <v>366</v>
      </c>
      <c r="G38" s="217">
        <v>297</v>
      </c>
      <c r="H38" s="217">
        <v>35</v>
      </c>
      <c r="I38" s="217">
        <v>90</v>
      </c>
      <c r="J38" s="217">
        <v>628</v>
      </c>
      <c r="K38" s="217">
        <v>1374</v>
      </c>
      <c r="L38" s="217">
        <v>24</v>
      </c>
      <c r="M38" s="217">
        <v>64</v>
      </c>
      <c r="N38" s="217">
        <v>237</v>
      </c>
      <c r="O38" s="217">
        <v>579</v>
      </c>
    </row>
    <row r="39" spans="1:15" ht="12.75" customHeight="1">
      <c r="A39" s="215" t="s">
        <v>254</v>
      </c>
      <c r="B39" s="217">
        <v>21</v>
      </c>
      <c r="C39" s="217">
        <v>69</v>
      </c>
      <c r="D39" s="217">
        <v>9</v>
      </c>
      <c r="E39" s="217">
        <v>9</v>
      </c>
      <c r="F39" s="217">
        <v>228</v>
      </c>
      <c r="G39" s="217">
        <v>124</v>
      </c>
      <c r="H39" s="217">
        <v>16</v>
      </c>
      <c r="I39" s="217">
        <v>23</v>
      </c>
      <c r="J39" s="217">
        <v>1133</v>
      </c>
      <c r="K39" s="217">
        <v>1734</v>
      </c>
      <c r="L39" s="217">
        <v>10</v>
      </c>
      <c r="M39" s="217">
        <v>25</v>
      </c>
      <c r="N39" s="217">
        <v>751</v>
      </c>
      <c r="O39" s="217">
        <v>1213</v>
      </c>
    </row>
    <row r="40" spans="1:15" ht="12.75" customHeight="1">
      <c r="A40" s="215" t="s">
        <v>255</v>
      </c>
      <c r="B40" s="217">
        <v>43</v>
      </c>
      <c r="C40" s="217">
        <v>54</v>
      </c>
      <c r="D40" s="217">
        <v>23</v>
      </c>
      <c r="E40" s="217">
        <v>33</v>
      </c>
      <c r="F40" s="217">
        <v>2746</v>
      </c>
      <c r="G40" s="217">
        <v>1894</v>
      </c>
      <c r="H40" s="217">
        <v>20</v>
      </c>
      <c r="I40" s="217">
        <v>21</v>
      </c>
      <c r="J40" s="217">
        <v>4758</v>
      </c>
      <c r="K40" s="217">
        <v>4487</v>
      </c>
      <c r="L40" s="217">
        <v>5</v>
      </c>
      <c r="M40" s="217">
        <v>6</v>
      </c>
      <c r="N40" s="217">
        <v>92</v>
      </c>
      <c r="O40" s="217">
        <v>378</v>
      </c>
    </row>
    <row r="41" spans="1:15" ht="12.75" customHeight="1">
      <c r="A41" s="215" t="s">
        <v>315</v>
      </c>
      <c r="B41" s="217">
        <v>3</v>
      </c>
      <c r="C41" s="217">
        <v>6</v>
      </c>
      <c r="D41" s="217"/>
      <c r="E41" s="217"/>
      <c r="F41" s="217"/>
      <c r="G41" s="217"/>
      <c r="H41" s="217">
        <v>1</v>
      </c>
      <c r="I41" s="217">
        <v>4</v>
      </c>
      <c r="J41" s="217">
        <v>100</v>
      </c>
      <c r="K41" s="217">
        <v>537</v>
      </c>
      <c r="L41" s="217">
        <v>2</v>
      </c>
      <c r="M41" s="217">
        <v>5</v>
      </c>
      <c r="N41" s="217">
        <v>290</v>
      </c>
      <c r="O41" s="217">
        <v>469</v>
      </c>
    </row>
    <row r="42" spans="1:15" ht="12.75" customHeight="1">
      <c r="A42" s="215" t="s">
        <v>256</v>
      </c>
      <c r="B42" s="217">
        <v>52</v>
      </c>
      <c r="C42" s="217">
        <v>109</v>
      </c>
      <c r="D42" s="217">
        <v>33</v>
      </c>
      <c r="E42" s="217">
        <v>48</v>
      </c>
      <c r="F42" s="217">
        <v>1809</v>
      </c>
      <c r="G42" s="217">
        <v>1446</v>
      </c>
      <c r="H42" s="217">
        <v>30</v>
      </c>
      <c r="I42" s="217">
        <v>45</v>
      </c>
      <c r="J42" s="217">
        <v>3570</v>
      </c>
      <c r="K42" s="217">
        <v>2633</v>
      </c>
      <c r="L42" s="217">
        <v>18</v>
      </c>
      <c r="M42" s="217">
        <v>19</v>
      </c>
      <c r="N42" s="217">
        <v>401</v>
      </c>
      <c r="O42" s="217">
        <v>332</v>
      </c>
    </row>
    <row r="43" spans="1:15" ht="12.75" customHeight="1">
      <c r="A43" s="215" t="s">
        <v>257</v>
      </c>
      <c r="B43" s="217">
        <v>33</v>
      </c>
      <c r="C43" s="217">
        <v>41</v>
      </c>
      <c r="D43" s="217">
        <v>5</v>
      </c>
      <c r="E43" s="217">
        <v>11</v>
      </c>
      <c r="F43" s="217">
        <v>113</v>
      </c>
      <c r="G43" s="217">
        <v>239</v>
      </c>
      <c r="H43" s="217">
        <v>27</v>
      </c>
      <c r="I43" s="217">
        <v>39</v>
      </c>
      <c r="J43" s="217">
        <v>3599</v>
      </c>
      <c r="K43" s="217">
        <v>5826</v>
      </c>
      <c r="L43" s="217">
        <v>12</v>
      </c>
      <c r="M43" s="217">
        <v>30</v>
      </c>
      <c r="N43" s="217">
        <v>1089</v>
      </c>
      <c r="O43" s="217">
        <v>2050</v>
      </c>
    </row>
    <row r="44" spans="1:15" ht="12.75" customHeight="1">
      <c r="A44" s="215" t="s">
        <v>258</v>
      </c>
      <c r="B44" s="217">
        <v>72</v>
      </c>
      <c r="C44" s="217">
        <v>40</v>
      </c>
      <c r="D44" s="217">
        <v>46</v>
      </c>
      <c r="E44" s="217">
        <v>25</v>
      </c>
      <c r="F44" s="217">
        <v>1668</v>
      </c>
      <c r="G44" s="217">
        <v>1135</v>
      </c>
      <c r="H44" s="217">
        <v>26</v>
      </c>
      <c r="I44" s="217">
        <v>25</v>
      </c>
      <c r="J44" s="217">
        <v>1207</v>
      </c>
      <c r="K44" s="217">
        <v>1148</v>
      </c>
      <c r="L44" s="217">
        <v>23</v>
      </c>
      <c r="M44" s="217">
        <v>25</v>
      </c>
      <c r="N44" s="217">
        <v>445</v>
      </c>
      <c r="O44" s="217">
        <v>490</v>
      </c>
    </row>
    <row r="45" spans="1:15" ht="12.75" customHeight="1">
      <c r="A45" s="215" t="s">
        <v>259</v>
      </c>
      <c r="B45" s="217">
        <v>18</v>
      </c>
      <c r="C45" s="217">
        <v>50</v>
      </c>
      <c r="D45" s="217">
        <v>7</v>
      </c>
      <c r="E45" s="217">
        <v>7</v>
      </c>
      <c r="F45" s="217">
        <v>268</v>
      </c>
      <c r="G45" s="217">
        <v>154</v>
      </c>
      <c r="H45" s="217">
        <v>8</v>
      </c>
      <c r="I45" s="217">
        <v>20</v>
      </c>
      <c r="J45" s="217">
        <v>182</v>
      </c>
      <c r="K45" s="217">
        <v>688</v>
      </c>
      <c r="L45" s="217">
        <v>5</v>
      </c>
      <c r="M45" s="217">
        <v>13</v>
      </c>
      <c r="N45" s="217">
        <v>218</v>
      </c>
      <c r="O45" s="217">
        <v>254</v>
      </c>
    </row>
    <row r="46" spans="1:15" ht="12.75" customHeight="1">
      <c r="A46" s="215" t="s">
        <v>260</v>
      </c>
      <c r="B46" s="217">
        <v>61</v>
      </c>
      <c r="C46" s="217">
        <v>102</v>
      </c>
      <c r="D46" s="217">
        <v>35</v>
      </c>
      <c r="E46" s="217">
        <v>36</v>
      </c>
      <c r="F46" s="217">
        <v>620</v>
      </c>
      <c r="G46" s="217">
        <v>605</v>
      </c>
      <c r="H46" s="217">
        <v>40</v>
      </c>
      <c r="I46" s="217">
        <v>72</v>
      </c>
      <c r="J46" s="217">
        <v>2688</v>
      </c>
      <c r="K46" s="217">
        <v>4110</v>
      </c>
      <c r="L46" s="217">
        <v>20</v>
      </c>
      <c r="M46" s="217">
        <v>45</v>
      </c>
      <c r="N46" s="217">
        <v>564</v>
      </c>
      <c r="O46" s="217">
        <v>1228</v>
      </c>
    </row>
    <row r="47" spans="1:15" ht="12.75" customHeight="1">
      <c r="A47" s="215" t="s">
        <v>261</v>
      </c>
      <c r="B47" s="217">
        <v>42</v>
      </c>
      <c r="C47" s="217">
        <v>1653</v>
      </c>
      <c r="D47" s="217">
        <v>19</v>
      </c>
      <c r="E47" s="217">
        <v>49</v>
      </c>
      <c r="F47" s="217">
        <v>260</v>
      </c>
      <c r="G47" s="217">
        <v>416</v>
      </c>
      <c r="H47" s="217">
        <v>29</v>
      </c>
      <c r="I47" s="217">
        <v>411</v>
      </c>
      <c r="J47" s="217">
        <v>612</v>
      </c>
      <c r="K47" s="217">
        <v>3180</v>
      </c>
      <c r="L47" s="217">
        <v>10</v>
      </c>
      <c r="M47" s="217">
        <v>123</v>
      </c>
      <c r="N47" s="217">
        <v>134</v>
      </c>
      <c r="O47" s="217">
        <v>522</v>
      </c>
    </row>
    <row r="48" spans="1:15" ht="12.75" customHeight="1">
      <c r="A48" s="215" t="s">
        <v>262</v>
      </c>
      <c r="B48" s="217">
        <v>23</v>
      </c>
      <c r="C48" s="217">
        <v>17</v>
      </c>
      <c r="D48" s="217">
        <v>9</v>
      </c>
      <c r="E48" s="217">
        <v>4</v>
      </c>
      <c r="F48" s="217">
        <v>2363</v>
      </c>
      <c r="G48" s="217">
        <v>1690</v>
      </c>
      <c r="H48" s="217">
        <v>10</v>
      </c>
      <c r="I48" s="217">
        <v>10</v>
      </c>
      <c r="J48" s="217">
        <v>2372</v>
      </c>
      <c r="K48" s="217">
        <v>2780</v>
      </c>
      <c r="L48" s="217">
        <v>6</v>
      </c>
      <c r="M48" s="217">
        <v>1</v>
      </c>
      <c r="N48" s="217">
        <v>191</v>
      </c>
      <c r="O48" s="217">
        <v>15</v>
      </c>
    </row>
    <row r="49" spans="1:15" ht="12.75" customHeight="1">
      <c r="A49" s="215" t="s">
        <v>263</v>
      </c>
      <c r="B49" s="217">
        <v>35</v>
      </c>
      <c r="C49" s="217">
        <v>177</v>
      </c>
      <c r="D49" s="217">
        <v>22</v>
      </c>
      <c r="E49" s="217">
        <v>30</v>
      </c>
      <c r="F49" s="217">
        <v>537</v>
      </c>
      <c r="G49" s="217">
        <v>352</v>
      </c>
      <c r="H49" s="217">
        <v>5</v>
      </c>
      <c r="I49" s="217">
        <v>74</v>
      </c>
      <c r="J49" s="217">
        <v>135</v>
      </c>
      <c r="K49" s="217">
        <v>495</v>
      </c>
      <c r="L49" s="217">
        <v>7</v>
      </c>
      <c r="M49" s="217">
        <v>52</v>
      </c>
      <c r="N49" s="217">
        <v>159</v>
      </c>
      <c r="O49" s="217">
        <v>318</v>
      </c>
    </row>
    <row r="50" spans="1:15" ht="12.75" customHeight="1">
      <c r="A50" s="215" t="s">
        <v>264</v>
      </c>
      <c r="B50" s="217">
        <v>82</v>
      </c>
      <c r="C50" s="217">
        <v>614</v>
      </c>
      <c r="D50" s="217">
        <v>32</v>
      </c>
      <c r="E50" s="217">
        <v>61</v>
      </c>
      <c r="F50" s="217">
        <v>433</v>
      </c>
      <c r="G50" s="217">
        <v>465</v>
      </c>
      <c r="H50" s="217">
        <v>40</v>
      </c>
      <c r="I50" s="217">
        <v>277</v>
      </c>
      <c r="J50" s="217">
        <v>656</v>
      </c>
      <c r="K50" s="217">
        <v>1880</v>
      </c>
      <c r="L50" s="217">
        <v>26</v>
      </c>
      <c r="M50" s="217">
        <v>171</v>
      </c>
      <c r="N50" s="217">
        <v>157</v>
      </c>
      <c r="O50" s="217">
        <v>577</v>
      </c>
    </row>
    <row r="51" spans="1:15" ht="12.75" customHeight="1">
      <c r="A51" s="215" t="s">
        <v>265</v>
      </c>
      <c r="B51" s="217">
        <v>30</v>
      </c>
      <c r="C51" s="217">
        <v>101</v>
      </c>
      <c r="D51" s="217">
        <v>8</v>
      </c>
      <c r="E51" s="217">
        <v>9</v>
      </c>
      <c r="F51" s="217">
        <v>522</v>
      </c>
      <c r="G51" s="217">
        <v>225</v>
      </c>
      <c r="H51" s="217">
        <v>18</v>
      </c>
      <c r="I51" s="217">
        <v>13</v>
      </c>
      <c r="J51" s="217">
        <v>1006</v>
      </c>
      <c r="K51" s="217">
        <v>397</v>
      </c>
      <c r="L51" s="217">
        <v>14</v>
      </c>
      <c r="M51" s="217">
        <v>8</v>
      </c>
      <c r="N51" s="217">
        <v>516</v>
      </c>
      <c r="O51" s="217">
        <v>159</v>
      </c>
    </row>
    <row r="52" spans="1:15" ht="12.75" customHeight="1">
      <c r="A52" s="215" t="s">
        <v>266</v>
      </c>
      <c r="B52" s="217">
        <v>16</v>
      </c>
      <c r="C52" s="217">
        <v>19</v>
      </c>
      <c r="D52" s="217">
        <v>2</v>
      </c>
      <c r="E52" s="217">
        <v>3</v>
      </c>
      <c r="F52" s="217">
        <v>23</v>
      </c>
      <c r="G52" s="217">
        <v>102</v>
      </c>
      <c r="H52" s="217">
        <v>16</v>
      </c>
      <c r="I52" s="217">
        <v>16</v>
      </c>
      <c r="J52" s="217">
        <v>3939</v>
      </c>
      <c r="K52" s="217">
        <v>3068</v>
      </c>
      <c r="L52" s="217">
        <v>5</v>
      </c>
      <c r="M52" s="217">
        <v>8</v>
      </c>
      <c r="N52" s="217">
        <v>326</v>
      </c>
      <c r="O52" s="217">
        <v>291</v>
      </c>
    </row>
    <row r="53" spans="1:15" ht="12.75" customHeight="1">
      <c r="A53" s="215" t="s">
        <v>267</v>
      </c>
      <c r="B53" s="217">
        <v>64</v>
      </c>
      <c r="C53" s="217">
        <v>62</v>
      </c>
      <c r="D53" s="217">
        <v>23</v>
      </c>
      <c r="E53" s="217">
        <v>17</v>
      </c>
      <c r="F53" s="217">
        <v>772</v>
      </c>
      <c r="G53" s="217">
        <v>653</v>
      </c>
      <c r="H53" s="217">
        <v>34</v>
      </c>
      <c r="I53" s="217">
        <v>31</v>
      </c>
      <c r="J53" s="217">
        <v>7084</v>
      </c>
      <c r="K53" s="217">
        <v>5578</v>
      </c>
      <c r="L53" s="217">
        <v>17</v>
      </c>
      <c r="M53" s="217">
        <v>16</v>
      </c>
      <c r="N53" s="217">
        <v>869</v>
      </c>
      <c r="O53" s="217">
        <v>1270</v>
      </c>
    </row>
    <row r="54" spans="1:15" s="221" customFormat="1" ht="27" customHeight="1">
      <c r="A54" s="328" t="s">
        <v>385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  <c r="M54" s="328"/>
      <c r="N54" s="328"/>
      <c r="O54" s="328"/>
    </row>
    <row r="55" spans="1:15" s="220" customFormat="1" ht="24.75" customHeight="1">
      <c r="A55" s="314" t="s">
        <v>216</v>
      </c>
      <c r="B55" s="325" t="s">
        <v>365</v>
      </c>
      <c r="C55" s="325"/>
      <c r="D55" s="316" t="s">
        <v>366</v>
      </c>
      <c r="E55" s="316"/>
      <c r="F55" s="316"/>
      <c r="G55" s="316"/>
      <c r="H55" s="316" t="s">
        <v>367</v>
      </c>
      <c r="I55" s="316"/>
      <c r="J55" s="316"/>
      <c r="K55" s="316"/>
      <c r="L55" s="316" t="s">
        <v>368</v>
      </c>
      <c r="M55" s="316"/>
      <c r="N55" s="316"/>
      <c r="O55" s="316"/>
    </row>
    <row r="56" spans="1:15" s="220" customFormat="1" ht="15">
      <c r="A56" s="320"/>
      <c r="B56" s="326"/>
      <c r="C56" s="326"/>
      <c r="D56" s="316" t="s">
        <v>217</v>
      </c>
      <c r="E56" s="316"/>
      <c r="F56" s="319" t="s">
        <v>364</v>
      </c>
      <c r="G56" s="319"/>
      <c r="H56" s="316" t="s">
        <v>217</v>
      </c>
      <c r="I56" s="316"/>
      <c r="J56" s="319" t="s">
        <v>364</v>
      </c>
      <c r="K56" s="319"/>
      <c r="L56" s="316" t="s">
        <v>217</v>
      </c>
      <c r="M56" s="316"/>
      <c r="N56" s="319" t="s">
        <v>364</v>
      </c>
      <c r="O56" s="319"/>
    </row>
    <row r="57" spans="1:15" ht="15">
      <c r="A57" s="315"/>
      <c r="B57" s="219">
        <v>2010</v>
      </c>
      <c r="C57" s="219">
        <v>2000</v>
      </c>
      <c r="D57" s="219">
        <v>2010</v>
      </c>
      <c r="E57" s="219">
        <v>2000</v>
      </c>
      <c r="F57" s="219">
        <v>2010</v>
      </c>
      <c r="G57" s="219">
        <v>2000</v>
      </c>
      <c r="H57" s="219">
        <v>2010</v>
      </c>
      <c r="I57" s="219">
        <v>2000</v>
      </c>
      <c r="J57" s="219">
        <v>2010</v>
      </c>
      <c r="K57" s="219">
        <v>2000</v>
      </c>
      <c r="L57" s="219">
        <v>2010</v>
      </c>
      <c r="M57" s="219">
        <v>2000</v>
      </c>
      <c r="N57" s="219">
        <v>2010</v>
      </c>
      <c r="O57" s="219">
        <v>2000</v>
      </c>
    </row>
    <row r="58" spans="1:15" ht="12.75" customHeight="1">
      <c r="A58" s="215" t="s">
        <v>268</v>
      </c>
      <c r="B58" s="217">
        <v>8</v>
      </c>
      <c r="C58" s="217">
        <v>7</v>
      </c>
      <c r="D58" s="217">
        <v>1</v>
      </c>
      <c r="E58" s="217">
        <v>2</v>
      </c>
      <c r="F58" s="217">
        <v>134</v>
      </c>
      <c r="G58" s="217">
        <v>87</v>
      </c>
      <c r="H58" s="217">
        <v>5</v>
      </c>
      <c r="I58" s="217">
        <v>4</v>
      </c>
      <c r="J58" s="217">
        <v>1173</v>
      </c>
      <c r="K58" s="217">
        <v>1443</v>
      </c>
      <c r="L58" s="217">
        <v>5</v>
      </c>
      <c r="M58" s="217">
        <v>3</v>
      </c>
      <c r="N58" s="217">
        <v>343</v>
      </c>
      <c r="O58" s="217">
        <v>375</v>
      </c>
    </row>
    <row r="59" spans="1:15" ht="12.75" customHeight="1">
      <c r="A59" s="215" t="s">
        <v>269</v>
      </c>
      <c r="B59" s="217">
        <v>72</v>
      </c>
      <c r="C59" s="217">
        <v>197</v>
      </c>
      <c r="D59" s="217">
        <v>51</v>
      </c>
      <c r="E59" s="217">
        <v>89</v>
      </c>
      <c r="F59" s="217">
        <v>1200</v>
      </c>
      <c r="G59" s="217">
        <v>1551</v>
      </c>
      <c r="H59" s="217">
        <v>47</v>
      </c>
      <c r="I59" s="217">
        <v>121</v>
      </c>
      <c r="J59" s="217">
        <v>3134</v>
      </c>
      <c r="K59" s="217">
        <v>5040</v>
      </c>
      <c r="L59" s="217">
        <v>23</v>
      </c>
      <c r="M59" s="217">
        <v>50</v>
      </c>
      <c r="N59" s="217">
        <v>695</v>
      </c>
      <c r="O59" s="217">
        <v>1438</v>
      </c>
    </row>
    <row r="60" spans="1:15" ht="12.75" customHeight="1">
      <c r="A60" s="215" t="s">
        <v>270</v>
      </c>
      <c r="B60" s="217">
        <v>10</v>
      </c>
      <c r="C60" s="217">
        <v>14</v>
      </c>
      <c r="D60" s="217">
        <v>6</v>
      </c>
      <c r="E60" s="217">
        <v>5</v>
      </c>
      <c r="F60" s="217">
        <v>297</v>
      </c>
      <c r="G60" s="217">
        <v>222</v>
      </c>
      <c r="H60" s="217">
        <v>6</v>
      </c>
      <c r="I60" s="217">
        <v>9</v>
      </c>
      <c r="J60" s="217">
        <v>1380</v>
      </c>
      <c r="K60" s="217">
        <v>3150</v>
      </c>
      <c r="L60" s="217">
        <v>2</v>
      </c>
      <c r="M60" s="217">
        <v>4</v>
      </c>
      <c r="N60" s="217">
        <v>90</v>
      </c>
      <c r="O60" s="217">
        <v>505</v>
      </c>
    </row>
    <row r="61" spans="1:15" ht="12.75" customHeight="1">
      <c r="A61" s="215" t="s">
        <v>271</v>
      </c>
      <c r="B61" s="217">
        <v>21</v>
      </c>
      <c r="C61" s="217">
        <v>90</v>
      </c>
      <c r="D61" s="217">
        <v>10</v>
      </c>
      <c r="E61" s="217">
        <v>7</v>
      </c>
      <c r="F61" s="217">
        <v>251</v>
      </c>
      <c r="G61" s="217">
        <v>140</v>
      </c>
      <c r="H61" s="217">
        <v>17</v>
      </c>
      <c r="I61" s="217">
        <v>41</v>
      </c>
      <c r="J61" s="217">
        <v>1584</v>
      </c>
      <c r="K61" s="217">
        <v>3191</v>
      </c>
      <c r="L61" s="217">
        <v>9</v>
      </c>
      <c r="M61" s="217">
        <v>25</v>
      </c>
      <c r="N61" s="217">
        <v>229</v>
      </c>
      <c r="O61" s="217">
        <v>494</v>
      </c>
    </row>
    <row r="62" spans="1:15" ht="12.75" customHeight="1">
      <c r="A62" s="215" t="s">
        <v>272</v>
      </c>
      <c r="B62" s="217">
        <v>199</v>
      </c>
      <c r="C62" s="217">
        <v>463</v>
      </c>
      <c r="D62" s="217">
        <v>93</v>
      </c>
      <c r="E62" s="217">
        <v>141</v>
      </c>
      <c r="F62" s="217">
        <v>1605</v>
      </c>
      <c r="G62" s="217">
        <v>1663</v>
      </c>
      <c r="H62" s="217">
        <v>160</v>
      </c>
      <c r="I62" s="217">
        <v>210</v>
      </c>
      <c r="J62" s="217">
        <v>14374</v>
      </c>
      <c r="K62" s="217">
        <v>15468</v>
      </c>
      <c r="L62" s="217">
        <v>60</v>
      </c>
      <c r="M62" s="217">
        <v>98</v>
      </c>
      <c r="N62" s="217">
        <v>1737</v>
      </c>
      <c r="O62" s="217">
        <v>1989</v>
      </c>
    </row>
    <row r="63" spans="1:15" ht="12.75" customHeight="1">
      <c r="A63" s="215" t="s">
        <v>273</v>
      </c>
      <c r="B63" s="217">
        <v>16</v>
      </c>
      <c r="C63" s="217">
        <v>54</v>
      </c>
      <c r="D63" s="217">
        <v>10</v>
      </c>
      <c r="E63" s="217">
        <v>8</v>
      </c>
      <c r="F63" s="217">
        <v>166</v>
      </c>
      <c r="G63" s="217">
        <v>151</v>
      </c>
      <c r="H63" s="217">
        <v>9</v>
      </c>
      <c r="I63" s="217">
        <v>49</v>
      </c>
      <c r="J63" s="217">
        <v>101</v>
      </c>
      <c r="K63" s="217">
        <v>600</v>
      </c>
      <c r="L63" s="217">
        <v>4</v>
      </c>
      <c r="M63" s="217">
        <v>13</v>
      </c>
      <c r="N63" s="217">
        <v>36</v>
      </c>
      <c r="O63" s="217">
        <v>123</v>
      </c>
    </row>
    <row r="64" spans="1:15" ht="12.75" customHeight="1">
      <c r="A64" s="215" t="s">
        <v>274</v>
      </c>
      <c r="B64" s="217">
        <v>30</v>
      </c>
      <c r="C64" s="217">
        <v>33</v>
      </c>
      <c r="D64" s="217">
        <v>13</v>
      </c>
      <c r="E64" s="217">
        <v>12</v>
      </c>
      <c r="F64" s="217">
        <v>408</v>
      </c>
      <c r="G64" s="217">
        <v>290</v>
      </c>
      <c r="H64" s="217">
        <v>19</v>
      </c>
      <c r="I64" s="217">
        <v>13</v>
      </c>
      <c r="J64" s="217">
        <v>856</v>
      </c>
      <c r="K64" s="217">
        <v>410</v>
      </c>
      <c r="L64" s="217">
        <v>19</v>
      </c>
      <c r="M64" s="217">
        <v>15</v>
      </c>
      <c r="N64" s="217">
        <v>691</v>
      </c>
      <c r="O64" s="217">
        <v>378</v>
      </c>
    </row>
    <row r="65" spans="1:15" ht="12.75" customHeight="1">
      <c r="A65" s="215" t="s">
        <v>275</v>
      </c>
      <c r="B65" s="217">
        <v>42</v>
      </c>
      <c r="C65" s="217">
        <v>47</v>
      </c>
      <c r="D65" s="217">
        <v>24</v>
      </c>
      <c r="E65" s="217">
        <v>22</v>
      </c>
      <c r="F65" s="217">
        <v>1526</v>
      </c>
      <c r="G65" s="217">
        <v>1195</v>
      </c>
      <c r="H65" s="217">
        <v>19</v>
      </c>
      <c r="I65" s="217">
        <v>21</v>
      </c>
      <c r="J65" s="217">
        <v>1745</v>
      </c>
      <c r="K65" s="217">
        <v>1599</v>
      </c>
      <c r="L65" s="217">
        <v>3</v>
      </c>
      <c r="M65" s="217">
        <v>6</v>
      </c>
      <c r="N65" s="217">
        <v>31</v>
      </c>
      <c r="O65" s="217">
        <v>109</v>
      </c>
    </row>
    <row r="66" spans="1:15" ht="12.75" customHeight="1">
      <c r="A66" s="215" t="s">
        <v>276</v>
      </c>
      <c r="B66" s="217">
        <v>18</v>
      </c>
      <c r="C66" s="217">
        <v>14</v>
      </c>
      <c r="D66" s="217">
        <v>4</v>
      </c>
      <c r="E66" s="217">
        <v>2</v>
      </c>
      <c r="F66" s="217">
        <v>137</v>
      </c>
      <c r="G66" s="217">
        <v>27</v>
      </c>
      <c r="H66" s="217">
        <v>15</v>
      </c>
      <c r="I66" s="217">
        <v>13</v>
      </c>
      <c r="J66" s="217">
        <v>2568</v>
      </c>
      <c r="K66" s="217">
        <v>2799</v>
      </c>
      <c r="L66" s="217">
        <v>5</v>
      </c>
      <c r="M66" s="217">
        <v>4</v>
      </c>
      <c r="N66" s="217">
        <v>149</v>
      </c>
      <c r="O66" s="217">
        <v>150</v>
      </c>
    </row>
    <row r="67" spans="1:15" ht="12.75" customHeight="1">
      <c r="A67" s="215" t="s">
        <v>316</v>
      </c>
      <c r="B67" s="217">
        <v>47</v>
      </c>
      <c r="C67" s="217">
        <v>356</v>
      </c>
      <c r="D67" s="217">
        <v>28</v>
      </c>
      <c r="E67" s="217">
        <v>51</v>
      </c>
      <c r="F67" s="217">
        <v>388</v>
      </c>
      <c r="G67" s="217">
        <v>553</v>
      </c>
      <c r="H67" s="217">
        <v>18</v>
      </c>
      <c r="I67" s="217">
        <v>97</v>
      </c>
      <c r="J67" s="217">
        <v>684</v>
      </c>
      <c r="K67" s="217">
        <v>693</v>
      </c>
      <c r="L67" s="217">
        <v>11</v>
      </c>
      <c r="M67" s="217">
        <v>51</v>
      </c>
      <c r="N67" s="217">
        <v>165</v>
      </c>
      <c r="O67" s="217">
        <v>211</v>
      </c>
    </row>
    <row r="68" spans="1:15" ht="12.75" customHeight="1">
      <c r="A68" s="215" t="s">
        <v>277</v>
      </c>
      <c r="B68" s="217">
        <v>32</v>
      </c>
      <c r="C68" s="217">
        <v>94</v>
      </c>
      <c r="D68" s="217">
        <v>28</v>
      </c>
      <c r="E68" s="217">
        <v>38</v>
      </c>
      <c r="F68" s="217">
        <v>888</v>
      </c>
      <c r="G68" s="217">
        <v>850</v>
      </c>
      <c r="H68" s="217">
        <v>11</v>
      </c>
      <c r="I68" s="217">
        <v>24</v>
      </c>
      <c r="J68" s="217">
        <v>319</v>
      </c>
      <c r="K68" s="217">
        <v>1122</v>
      </c>
      <c r="L68" s="217">
        <v>6</v>
      </c>
      <c r="M68" s="217">
        <v>17</v>
      </c>
      <c r="N68" s="217">
        <v>38</v>
      </c>
      <c r="O68" s="217">
        <v>153</v>
      </c>
    </row>
    <row r="69" spans="1:15" ht="12.75" customHeight="1">
      <c r="A69" s="215" t="s">
        <v>278</v>
      </c>
      <c r="B69" s="217">
        <v>215</v>
      </c>
      <c r="C69" s="217">
        <v>561</v>
      </c>
      <c r="D69" s="217">
        <v>127</v>
      </c>
      <c r="E69" s="217">
        <v>168</v>
      </c>
      <c r="F69" s="217">
        <v>1985</v>
      </c>
      <c r="G69" s="217">
        <v>2143</v>
      </c>
      <c r="H69" s="217">
        <v>163</v>
      </c>
      <c r="I69" s="217">
        <v>377</v>
      </c>
      <c r="J69" s="217">
        <v>4678</v>
      </c>
      <c r="K69" s="217">
        <v>8341</v>
      </c>
      <c r="L69" s="217">
        <v>43</v>
      </c>
      <c r="M69" s="217">
        <v>97</v>
      </c>
      <c r="N69" s="217">
        <v>368</v>
      </c>
      <c r="O69" s="217">
        <v>703</v>
      </c>
    </row>
    <row r="70" spans="1:15" ht="12.75" customHeight="1">
      <c r="A70" s="215" t="s">
        <v>279</v>
      </c>
      <c r="B70" s="217">
        <v>25</v>
      </c>
      <c r="C70" s="217">
        <v>193</v>
      </c>
      <c r="D70" s="217">
        <v>6</v>
      </c>
      <c r="E70" s="217">
        <v>8</v>
      </c>
      <c r="F70" s="217">
        <v>68</v>
      </c>
      <c r="G70" s="217">
        <v>136</v>
      </c>
      <c r="H70" s="217">
        <v>24</v>
      </c>
      <c r="I70" s="217">
        <v>87</v>
      </c>
      <c r="J70" s="217">
        <v>1089</v>
      </c>
      <c r="K70" s="217">
        <v>2326</v>
      </c>
      <c r="L70" s="217">
        <v>7</v>
      </c>
      <c r="M70" s="217">
        <v>24</v>
      </c>
      <c r="N70" s="217">
        <v>94</v>
      </c>
      <c r="O70" s="217">
        <v>184</v>
      </c>
    </row>
    <row r="71" spans="1:15" ht="12.75" customHeight="1">
      <c r="A71" s="215" t="s">
        <v>280</v>
      </c>
      <c r="B71" s="217">
        <v>69</v>
      </c>
      <c r="C71" s="217">
        <v>145</v>
      </c>
      <c r="D71" s="217">
        <v>25</v>
      </c>
      <c r="E71" s="217">
        <v>32</v>
      </c>
      <c r="F71" s="217">
        <v>398</v>
      </c>
      <c r="G71" s="217">
        <v>590</v>
      </c>
      <c r="H71" s="217">
        <v>49</v>
      </c>
      <c r="I71" s="217">
        <v>66</v>
      </c>
      <c r="J71" s="217">
        <v>1910</v>
      </c>
      <c r="K71" s="217">
        <v>3939</v>
      </c>
      <c r="L71" s="217">
        <v>43</v>
      </c>
      <c r="M71" s="217">
        <v>70</v>
      </c>
      <c r="N71" s="217">
        <v>855</v>
      </c>
      <c r="O71" s="217">
        <v>1625</v>
      </c>
    </row>
    <row r="72" spans="1:15" ht="12.75" customHeight="1">
      <c r="A72" s="215" t="s">
        <v>281</v>
      </c>
      <c r="B72" s="217">
        <v>41</v>
      </c>
      <c r="C72" s="217">
        <v>214</v>
      </c>
      <c r="D72" s="217">
        <v>15</v>
      </c>
      <c r="E72" s="217">
        <v>39</v>
      </c>
      <c r="F72" s="217">
        <v>308</v>
      </c>
      <c r="G72" s="217">
        <v>549</v>
      </c>
      <c r="H72" s="217">
        <v>29</v>
      </c>
      <c r="I72" s="217">
        <v>115</v>
      </c>
      <c r="J72" s="217">
        <v>249</v>
      </c>
      <c r="K72" s="217">
        <v>1685</v>
      </c>
      <c r="L72" s="217">
        <v>4</v>
      </c>
      <c r="M72" s="217">
        <v>28</v>
      </c>
      <c r="N72" s="217">
        <v>17</v>
      </c>
      <c r="O72" s="217">
        <v>156</v>
      </c>
    </row>
    <row r="73" spans="1:15" ht="12.75" customHeight="1">
      <c r="A73" s="215" t="s">
        <v>200</v>
      </c>
      <c r="B73" s="217">
        <v>149</v>
      </c>
      <c r="C73" s="217">
        <v>1316</v>
      </c>
      <c r="D73" s="217">
        <v>71</v>
      </c>
      <c r="E73" s="217">
        <v>148</v>
      </c>
      <c r="F73" s="217">
        <v>1551</v>
      </c>
      <c r="G73" s="217">
        <v>1190</v>
      </c>
      <c r="H73" s="217">
        <v>79</v>
      </c>
      <c r="I73" s="217">
        <v>434</v>
      </c>
      <c r="J73" s="217">
        <v>1398</v>
      </c>
      <c r="K73" s="217">
        <v>7829</v>
      </c>
      <c r="L73" s="217">
        <v>15</v>
      </c>
      <c r="M73" s="217">
        <v>106</v>
      </c>
      <c r="N73" s="217">
        <v>148</v>
      </c>
      <c r="O73" s="217">
        <v>836</v>
      </c>
    </row>
    <row r="74" spans="1:15" ht="12.75" customHeight="1">
      <c r="A74" s="215" t="s">
        <v>282</v>
      </c>
      <c r="B74" s="217">
        <v>24</v>
      </c>
      <c r="C74" s="217">
        <v>20</v>
      </c>
      <c r="D74" s="217">
        <v>12</v>
      </c>
      <c r="E74" s="217">
        <v>7</v>
      </c>
      <c r="F74" s="217">
        <v>332</v>
      </c>
      <c r="G74" s="217">
        <v>159</v>
      </c>
      <c r="H74" s="217">
        <v>11</v>
      </c>
      <c r="I74" s="217">
        <v>14</v>
      </c>
      <c r="J74" s="217">
        <v>1290</v>
      </c>
      <c r="K74" s="217">
        <v>1529</v>
      </c>
      <c r="L74" s="217">
        <v>5</v>
      </c>
      <c r="M74" s="217">
        <v>7</v>
      </c>
      <c r="N74" s="217">
        <v>626</v>
      </c>
      <c r="O74" s="217">
        <v>508</v>
      </c>
    </row>
    <row r="75" spans="1:15" ht="12.75" customHeight="1">
      <c r="A75" s="215" t="s">
        <v>283</v>
      </c>
      <c r="B75" s="217">
        <v>33</v>
      </c>
      <c r="C75" s="217">
        <v>112</v>
      </c>
      <c r="D75" s="217">
        <v>27</v>
      </c>
      <c r="E75" s="217">
        <v>38</v>
      </c>
      <c r="F75" s="217">
        <v>573</v>
      </c>
      <c r="G75" s="217">
        <v>447</v>
      </c>
      <c r="H75" s="217">
        <v>18</v>
      </c>
      <c r="I75" s="217">
        <v>47</v>
      </c>
      <c r="J75" s="217">
        <v>261</v>
      </c>
      <c r="K75" s="217">
        <v>677</v>
      </c>
      <c r="L75" s="217">
        <v>7</v>
      </c>
      <c r="M75" s="217">
        <v>28</v>
      </c>
      <c r="N75" s="217">
        <v>36</v>
      </c>
      <c r="O75" s="217">
        <v>103</v>
      </c>
    </row>
    <row r="76" spans="1:15" ht="12.75" customHeight="1">
      <c r="A76" s="215" t="s">
        <v>284</v>
      </c>
      <c r="B76" s="217">
        <v>33</v>
      </c>
      <c r="C76" s="217">
        <v>42</v>
      </c>
      <c r="D76" s="217">
        <v>19</v>
      </c>
      <c r="E76" s="217">
        <v>18</v>
      </c>
      <c r="F76" s="217">
        <v>591</v>
      </c>
      <c r="G76" s="217">
        <v>435</v>
      </c>
      <c r="H76" s="217">
        <v>18</v>
      </c>
      <c r="I76" s="217">
        <v>24</v>
      </c>
      <c r="J76" s="217">
        <v>2448</v>
      </c>
      <c r="K76" s="217">
        <v>2409</v>
      </c>
      <c r="L76" s="217">
        <v>10</v>
      </c>
      <c r="M76" s="217">
        <v>15</v>
      </c>
      <c r="N76" s="217">
        <v>429</v>
      </c>
      <c r="O76" s="217">
        <v>684</v>
      </c>
    </row>
    <row r="77" spans="1:15" ht="12.75" customHeight="1">
      <c r="A77" s="215" t="s">
        <v>285</v>
      </c>
      <c r="B77" s="217">
        <v>7</v>
      </c>
      <c r="C77" s="217">
        <v>14</v>
      </c>
      <c r="D77" s="217">
        <v>1</v>
      </c>
      <c r="E77" s="217">
        <v>4</v>
      </c>
      <c r="F77" s="217">
        <v>25</v>
      </c>
      <c r="G77" s="217">
        <v>23</v>
      </c>
      <c r="H77" s="217">
        <v>5</v>
      </c>
      <c r="I77" s="217">
        <v>7</v>
      </c>
      <c r="J77" s="217">
        <v>1225</v>
      </c>
      <c r="K77" s="217">
        <v>2075</v>
      </c>
      <c r="L77" s="217">
        <v>4</v>
      </c>
      <c r="M77" s="217">
        <v>2</v>
      </c>
      <c r="N77" s="217">
        <v>290</v>
      </c>
      <c r="O77" s="217">
        <v>96</v>
      </c>
    </row>
    <row r="78" spans="1:15" ht="12.75" customHeight="1">
      <c r="A78" s="215" t="s">
        <v>286</v>
      </c>
      <c r="B78" s="217">
        <v>37</v>
      </c>
      <c r="C78" s="217">
        <v>253</v>
      </c>
      <c r="D78" s="217">
        <v>30</v>
      </c>
      <c r="E78" s="217">
        <v>34</v>
      </c>
      <c r="F78" s="217">
        <v>1059</v>
      </c>
      <c r="G78" s="217">
        <v>481</v>
      </c>
      <c r="H78" s="217">
        <v>11</v>
      </c>
      <c r="I78" s="217">
        <v>85</v>
      </c>
      <c r="J78" s="217">
        <v>115</v>
      </c>
      <c r="K78" s="217">
        <v>1261</v>
      </c>
      <c r="L78" s="217">
        <v>10</v>
      </c>
      <c r="M78" s="217">
        <v>50</v>
      </c>
      <c r="N78" s="217">
        <v>111</v>
      </c>
      <c r="O78" s="217">
        <v>522</v>
      </c>
    </row>
    <row r="79" spans="1:15" ht="12.75" customHeight="1">
      <c r="A79" s="215" t="s">
        <v>287</v>
      </c>
      <c r="B79" s="217">
        <v>21</v>
      </c>
      <c r="C79" s="217">
        <v>63</v>
      </c>
      <c r="D79" s="217">
        <v>6</v>
      </c>
      <c r="E79" s="217">
        <v>6</v>
      </c>
      <c r="F79" s="217">
        <v>92</v>
      </c>
      <c r="G79" s="217">
        <v>56</v>
      </c>
      <c r="H79" s="217">
        <v>16</v>
      </c>
      <c r="I79" s="217">
        <v>19</v>
      </c>
      <c r="J79" s="217">
        <v>1084</v>
      </c>
      <c r="K79" s="217">
        <v>810</v>
      </c>
      <c r="L79" s="217">
        <v>15</v>
      </c>
      <c r="M79" s="217">
        <v>21</v>
      </c>
      <c r="N79" s="217">
        <v>572</v>
      </c>
      <c r="O79" s="217">
        <v>772</v>
      </c>
    </row>
    <row r="80" spans="1:15" ht="12.75" customHeight="1">
      <c r="A80" s="215" t="s">
        <v>288</v>
      </c>
      <c r="B80" s="217">
        <v>21</v>
      </c>
      <c r="C80" s="217">
        <v>488</v>
      </c>
      <c r="D80" s="217">
        <v>15</v>
      </c>
      <c r="E80" s="217">
        <v>20</v>
      </c>
      <c r="F80" s="217">
        <v>290</v>
      </c>
      <c r="G80" s="217">
        <v>156</v>
      </c>
      <c r="H80" s="217">
        <v>9</v>
      </c>
      <c r="I80" s="217">
        <v>92</v>
      </c>
      <c r="J80" s="217">
        <v>179</v>
      </c>
      <c r="K80" s="217">
        <v>792</v>
      </c>
      <c r="L80" s="217">
        <v>7</v>
      </c>
      <c r="M80" s="217">
        <v>112</v>
      </c>
      <c r="N80" s="217">
        <v>107</v>
      </c>
      <c r="O80" s="217">
        <v>752</v>
      </c>
    </row>
    <row r="81" spans="1:15" ht="12.75" customHeight="1">
      <c r="A81" s="215" t="s">
        <v>289</v>
      </c>
      <c r="B81" s="217">
        <v>86</v>
      </c>
      <c r="C81" s="217">
        <v>442</v>
      </c>
      <c r="D81" s="217">
        <v>39</v>
      </c>
      <c r="E81" s="217">
        <v>132</v>
      </c>
      <c r="F81" s="217">
        <v>562</v>
      </c>
      <c r="G81" s="217">
        <v>924</v>
      </c>
      <c r="H81" s="217">
        <v>64</v>
      </c>
      <c r="I81" s="217">
        <v>189</v>
      </c>
      <c r="J81" s="217">
        <v>1520</v>
      </c>
      <c r="K81" s="217">
        <v>2038</v>
      </c>
      <c r="L81" s="217">
        <v>22</v>
      </c>
      <c r="M81" s="217">
        <v>109</v>
      </c>
      <c r="N81" s="217">
        <v>169</v>
      </c>
      <c r="O81" s="217">
        <v>459</v>
      </c>
    </row>
    <row r="82" spans="1:15" ht="12.75" customHeight="1">
      <c r="A82" s="215" t="s">
        <v>290</v>
      </c>
      <c r="B82" s="217">
        <v>34</v>
      </c>
      <c r="C82" s="217">
        <v>65</v>
      </c>
      <c r="D82" s="217">
        <v>17</v>
      </c>
      <c r="E82" s="217">
        <v>18</v>
      </c>
      <c r="F82" s="217">
        <v>378</v>
      </c>
      <c r="G82" s="217">
        <v>351</v>
      </c>
      <c r="H82" s="217">
        <v>25</v>
      </c>
      <c r="I82" s="217">
        <v>33</v>
      </c>
      <c r="J82" s="217">
        <v>1429</v>
      </c>
      <c r="K82" s="217">
        <v>1349</v>
      </c>
      <c r="L82" s="217">
        <v>15</v>
      </c>
      <c r="M82" s="217">
        <v>15</v>
      </c>
      <c r="N82" s="217">
        <v>165</v>
      </c>
      <c r="O82" s="217">
        <v>119</v>
      </c>
    </row>
    <row r="83" spans="1:15" ht="12.75" customHeight="1">
      <c r="A83" s="215" t="s">
        <v>291</v>
      </c>
      <c r="B83" s="217">
        <v>5</v>
      </c>
      <c r="C83" s="217">
        <v>18</v>
      </c>
      <c r="D83" s="217">
        <v>1</v>
      </c>
      <c r="E83" s="217">
        <v>1</v>
      </c>
      <c r="F83" s="217">
        <v>141</v>
      </c>
      <c r="G83" s="217">
        <v>100</v>
      </c>
      <c r="H83" s="217">
        <v>3</v>
      </c>
      <c r="I83" s="217">
        <v>1</v>
      </c>
      <c r="J83" s="217">
        <v>212</v>
      </c>
      <c r="K83" s="217">
        <v>20</v>
      </c>
      <c r="L83" s="217">
        <v>2</v>
      </c>
      <c r="M83" s="217"/>
      <c r="N83" s="217">
        <v>28</v>
      </c>
      <c r="O83" s="217"/>
    </row>
    <row r="84" spans="1:15" ht="12.75" customHeight="1">
      <c r="A84" s="215" t="s">
        <v>292</v>
      </c>
      <c r="B84" s="217">
        <v>23</v>
      </c>
      <c r="C84" s="217">
        <v>54</v>
      </c>
      <c r="D84" s="217">
        <v>6</v>
      </c>
      <c r="E84" s="217">
        <v>9</v>
      </c>
      <c r="F84" s="217">
        <v>187</v>
      </c>
      <c r="G84" s="217">
        <v>139</v>
      </c>
      <c r="H84" s="217">
        <v>18</v>
      </c>
      <c r="I84" s="217">
        <v>26</v>
      </c>
      <c r="J84" s="217">
        <v>992</v>
      </c>
      <c r="K84" s="217">
        <v>1638</v>
      </c>
      <c r="L84" s="217">
        <v>13</v>
      </c>
      <c r="M84" s="217">
        <v>23</v>
      </c>
      <c r="N84" s="217">
        <v>498</v>
      </c>
      <c r="O84" s="217">
        <v>1039</v>
      </c>
    </row>
    <row r="85" spans="1:15" ht="12.75" customHeight="1">
      <c r="A85" s="215" t="s">
        <v>348</v>
      </c>
      <c r="B85" s="217">
        <v>8</v>
      </c>
      <c r="C85" s="217">
        <v>39</v>
      </c>
      <c r="D85" s="217">
        <v>1</v>
      </c>
      <c r="E85" s="217">
        <v>2</v>
      </c>
      <c r="F85" s="217">
        <v>28</v>
      </c>
      <c r="G85" s="217">
        <v>23</v>
      </c>
      <c r="H85" s="217">
        <v>6</v>
      </c>
      <c r="I85" s="217">
        <v>13</v>
      </c>
      <c r="J85" s="217">
        <v>207</v>
      </c>
      <c r="K85" s="217">
        <v>292</v>
      </c>
      <c r="L85" s="217">
        <v>7</v>
      </c>
      <c r="M85" s="217">
        <v>7</v>
      </c>
      <c r="N85" s="217">
        <v>112</v>
      </c>
      <c r="O85" s="217">
        <v>115</v>
      </c>
    </row>
    <row r="86" spans="1:15" ht="12.75" customHeight="1">
      <c r="A86" s="215" t="s">
        <v>293</v>
      </c>
      <c r="B86" s="217">
        <v>185</v>
      </c>
      <c r="C86" s="217">
        <v>425</v>
      </c>
      <c r="D86" s="217">
        <v>78</v>
      </c>
      <c r="E86" s="217">
        <v>119</v>
      </c>
      <c r="F86" s="217">
        <v>1981</v>
      </c>
      <c r="G86" s="217">
        <v>1958</v>
      </c>
      <c r="H86" s="217">
        <v>153</v>
      </c>
      <c r="I86" s="217">
        <v>279</v>
      </c>
      <c r="J86" s="217">
        <v>6494</v>
      </c>
      <c r="K86" s="217">
        <v>8608</v>
      </c>
      <c r="L86" s="217">
        <v>26</v>
      </c>
      <c r="M86" s="217">
        <v>60</v>
      </c>
      <c r="N86" s="217">
        <v>252</v>
      </c>
      <c r="O86" s="217">
        <v>300</v>
      </c>
    </row>
    <row r="87" spans="1:15" ht="12.75" customHeight="1">
      <c r="A87" s="215" t="s">
        <v>294</v>
      </c>
      <c r="B87" s="217">
        <v>22</v>
      </c>
      <c r="C87" s="217">
        <v>71</v>
      </c>
      <c r="D87" s="217">
        <v>8</v>
      </c>
      <c r="E87" s="217">
        <v>8</v>
      </c>
      <c r="F87" s="217">
        <v>553</v>
      </c>
      <c r="G87" s="217">
        <v>157</v>
      </c>
      <c r="H87" s="217">
        <v>16</v>
      </c>
      <c r="I87" s="217">
        <v>27</v>
      </c>
      <c r="J87" s="217">
        <v>1144</v>
      </c>
      <c r="K87" s="217">
        <v>1938</v>
      </c>
      <c r="L87" s="217">
        <v>6</v>
      </c>
      <c r="M87" s="217">
        <v>27</v>
      </c>
      <c r="N87" s="217">
        <v>134</v>
      </c>
      <c r="O87" s="217">
        <v>550</v>
      </c>
    </row>
    <row r="88" spans="1:15" ht="12.75" customHeight="1">
      <c r="A88" s="215" t="s">
        <v>240</v>
      </c>
      <c r="B88" s="217">
        <v>10</v>
      </c>
      <c r="C88" s="217">
        <v>42</v>
      </c>
      <c r="D88" s="217">
        <v>3</v>
      </c>
      <c r="E88" s="217">
        <v>2</v>
      </c>
      <c r="F88" s="217">
        <v>33</v>
      </c>
      <c r="G88" s="217">
        <v>20</v>
      </c>
      <c r="H88" s="217">
        <v>8</v>
      </c>
      <c r="I88" s="217">
        <v>25</v>
      </c>
      <c r="J88" s="217">
        <v>1062</v>
      </c>
      <c r="K88" s="217">
        <v>1536</v>
      </c>
      <c r="L88" s="217">
        <v>6</v>
      </c>
      <c r="M88" s="217">
        <v>14</v>
      </c>
      <c r="N88" s="217">
        <v>195</v>
      </c>
      <c r="O88" s="217">
        <v>457</v>
      </c>
    </row>
    <row r="89" spans="1:15" ht="12.75" customHeight="1">
      <c r="A89" s="215" t="s">
        <v>295</v>
      </c>
      <c r="B89" s="217">
        <v>30</v>
      </c>
      <c r="C89" s="217">
        <v>261</v>
      </c>
      <c r="D89" s="217">
        <v>12</v>
      </c>
      <c r="E89" s="217">
        <v>26</v>
      </c>
      <c r="F89" s="217">
        <v>303</v>
      </c>
      <c r="G89" s="217">
        <v>650</v>
      </c>
      <c r="H89" s="217">
        <v>19</v>
      </c>
      <c r="I89" s="217">
        <v>52</v>
      </c>
      <c r="J89" s="217">
        <v>681</v>
      </c>
      <c r="K89" s="217">
        <v>1429</v>
      </c>
      <c r="L89" s="217">
        <v>15</v>
      </c>
      <c r="M89" s="217">
        <v>49</v>
      </c>
      <c r="N89" s="217">
        <v>530</v>
      </c>
      <c r="O89" s="217">
        <v>1020</v>
      </c>
    </row>
    <row r="90" spans="1:15" ht="12.75" customHeight="1">
      <c r="A90" s="215" t="s">
        <v>354</v>
      </c>
      <c r="B90" s="217">
        <v>21</v>
      </c>
      <c r="C90" s="217">
        <v>231</v>
      </c>
      <c r="D90" s="217">
        <v>12</v>
      </c>
      <c r="E90" s="217">
        <v>38</v>
      </c>
      <c r="F90" s="217">
        <v>134</v>
      </c>
      <c r="G90" s="217">
        <v>238</v>
      </c>
      <c r="H90" s="217">
        <v>10</v>
      </c>
      <c r="I90" s="217">
        <v>47</v>
      </c>
      <c r="J90" s="217">
        <v>119</v>
      </c>
      <c r="K90" s="217">
        <v>816</v>
      </c>
      <c r="L90" s="217">
        <v>5</v>
      </c>
      <c r="M90" s="217">
        <v>97</v>
      </c>
      <c r="N90" s="217">
        <v>137</v>
      </c>
      <c r="O90" s="217">
        <v>616</v>
      </c>
    </row>
    <row r="91" spans="1:15" ht="12.75" customHeight="1">
      <c r="A91" s="215" t="s">
        <v>297</v>
      </c>
      <c r="B91" s="217">
        <v>44</v>
      </c>
      <c r="C91" s="217">
        <v>66</v>
      </c>
      <c r="D91" s="217">
        <v>17</v>
      </c>
      <c r="E91" s="217">
        <v>9</v>
      </c>
      <c r="F91" s="217">
        <v>1265</v>
      </c>
      <c r="G91" s="217">
        <v>383</v>
      </c>
      <c r="H91" s="217">
        <v>32</v>
      </c>
      <c r="I91" s="217">
        <v>41</v>
      </c>
      <c r="J91" s="217">
        <v>4100</v>
      </c>
      <c r="K91" s="217">
        <v>5451</v>
      </c>
      <c r="L91" s="217">
        <v>17</v>
      </c>
      <c r="M91" s="217">
        <v>34</v>
      </c>
      <c r="N91" s="217">
        <v>874</v>
      </c>
      <c r="O91" s="217">
        <v>2443</v>
      </c>
    </row>
    <row r="92" spans="1:15" ht="12.75" customHeight="1">
      <c r="A92" s="215" t="s">
        <v>298</v>
      </c>
      <c r="B92" s="217">
        <v>10</v>
      </c>
      <c r="C92" s="217">
        <v>64</v>
      </c>
      <c r="D92" s="217">
        <v>6</v>
      </c>
      <c r="E92" s="217">
        <v>22</v>
      </c>
      <c r="F92" s="217">
        <v>115</v>
      </c>
      <c r="G92" s="217">
        <v>202</v>
      </c>
      <c r="H92" s="217">
        <v>5</v>
      </c>
      <c r="I92" s="217">
        <v>29</v>
      </c>
      <c r="J92" s="217">
        <v>692</v>
      </c>
      <c r="K92" s="217">
        <v>1417</v>
      </c>
      <c r="L92" s="217">
        <v>2</v>
      </c>
      <c r="M92" s="217">
        <v>11</v>
      </c>
      <c r="N92" s="217">
        <v>155</v>
      </c>
      <c r="O92" s="217">
        <v>235</v>
      </c>
    </row>
    <row r="93" spans="1:15" ht="12.75" customHeight="1">
      <c r="A93" s="215" t="s">
        <v>299</v>
      </c>
      <c r="B93" s="217">
        <v>39</v>
      </c>
      <c r="C93" s="217">
        <v>124</v>
      </c>
      <c r="D93" s="217">
        <v>17</v>
      </c>
      <c r="E93" s="217">
        <v>34</v>
      </c>
      <c r="F93" s="217">
        <v>340</v>
      </c>
      <c r="G93" s="217">
        <v>322</v>
      </c>
      <c r="H93" s="217">
        <v>31</v>
      </c>
      <c r="I93" s="217">
        <v>51</v>
      </c>
      <c r="J93" s="217">
        <v>1120</v>
      </c>
      <c r="K93" s="217">
        <v>1256</v>
      </c>
      <c r="L93" s="217">
        <v>17</v>
      </c>
      <c r="M93" s="217">
        <v>40</v>
      </c>
      <c r="N93" s="217">
        <v>170</v>
      </c>
      <c r="O93" s="217">
        <v>295</v>
      </c>
    </row>
    <row r="94" spans="1:15" ht="12.75" customHeight="1">
      <c r="A94" s="215" t="s">
        <v>300</v>
      </c>
      <c r="B94" s="217">
        <v>46</v>
      </c>
      <c r="C94" s="217">
        <v>345</v>
      </c>
      <c r="D94" s="217">
        <v>22</v>
      </c>
      <c r="E94" s="217">
        <v>69</v>
      </c>
      <c r="F94" s="217">
        <v>174</v>
      </c>
      <c r="G94" s="217">
        <v>308</v>
      </c>
      <c r="H94" s="217">
        <v>42</v>
      </c>
      <c r="I94" s="217">
        <v>127</v>
      </c>
      <c r="J94" s="217">
        <v>872</v>
      </c>
      <c r="K94" s="217">
        <v>1750</v>
      </c>
      <c r="L94" s="217">
        <v>13</v>
      </c>
      <c r="M94" s="217">
        <v>87</v>
      </c>
      <c r="N94" s="217">
        <v>65</v>
      </c>
      <c r="O94" s="217">
        <v>394</v>
      </c>
    </row>
    <row r="95" spans="1:15" ht="12.75" customHeight="1">
      <c r="A95" s="215" t="s">
        <v>301</v>
      </c>
      <c r="B95" s="217">
        <v>33</v>
      </c>
      <c r="C95" s="217">
        <v>220</v>
      </c>
      <c r="D95" s="217">
        <v>15</v>
      </c>
      <c r="E95" s="217">
        <v>28</v>
      </c>
      <c r="F95" s="217">
        <v>116</v>
      </c>
      <c r="G95" s="217">
        <v>202</v>
      </c>
      <c r="H95" s="217">
        <v>21</v>
      </c>
      <c r="I95" s="217">
        <v>101</v>
      </c>
      <c r="J95" s="217">
        <v>651</v>
      </c>
      <c r="K95" s="217">
        <v>1873</v>
      </c>
      <c r="L95" s="217">
        <v>4</v>
      </c>
      <c r="M95" s="217">
        <v>51</v>
      </c>
      <c r="N95" s="217">
        <v>32</v>
      </c>
      <c r="O95" s="217">
        <v>260</v>
      </c>
    </row>
    <row r="96" spans="1:15" ht="12.75" customHeight="1">
      <c r="A96" s="215" t="s">
        <v>302</v>
      </c>
      <c r="B96" s="217">
        <v>44</v>
      </c>
      <c r="C96" s="217">
        <v>107</v>
      </c>
      <c r="D96" s="217">
        <v>16</v>
      </c>
      <c r="E96" s="217">
        <v>13</v>
      </c>
      <c r="F96" s="217">
        <v>325</v>
      </c>
      <c r="G96" s="217">
        <v>217</v>
      </c>
      <c r="H96" s="217">
        <v>28</v>
      </c>
      <c r="I96" s="217">
        <v>39</v>
      </c>
      <c r="J96" s="217">
        <v>1893</v>
      </c>
      <c r="K96" s="217">
        <v>2768</v>
      </c>
      <c r="L96" s="217">
        <v>16</v>
      </c>
      <c r="M96" s="217">
        <v>20</v>
      </c>
      <c r="N96" s="217">
        <v>543</v>
      </c>
      <c r="O96" s="217">
        <v>766</v>
      </c>
    </row>
    <row r="97" spans="1:15" ht="12.75" customHeight="1">
      <c r="A97" s="215" t="s">
        <v>303</v>
      </c>
      <c r="B97" s="217">
        <v>17</v>
      </c>
      <c r="C97" s="217">
        <v>67</v>
      </c>
      <c r="D97" s="217">
        <v>8</v>
      </c>
      <c r="E97" s="217">
        <v>11</v>
      </c>
      <c r="F97" s="217">
        <v>173</v>
      </c>
      <c r="G97" s="217">
        <v>57</v>
      </c>
      <c r="H97" s="217">
        <v>9</v>
      </c>
      <c r="I97" s="217">
        <v>21</v>
      </c>
      <c r="J97" s="217">
        <v>440</v>
      </c>
      <c r="K97" s="217">
        <v>374</v>
      </c>
      <c r="L97" s="217">
        <v>7</v>
      </c>
      <c r="M97" s="217">
        <v>16</v>
      </c>
      <c r="N97" s="217">
        <v>196</v>
      </c>
      <c r="O97" s="217">
        <v>273</v>
      </c>
    </row>
    <row r="98" spans="1:15" ht="12.75" customHeight="1">
      <c r="A98" s="215" t="s">
        <v>304</v>
      </c>
      <c r="B98" s="217">
        <v>7</v>
      </c>
      <c r="C98" s="217">
        <v>85</v>
      </c>
      <c r="D98" s="217">
        <v>1</v>
      </c>
      <c r="E98" s="217">
        <v>1</v>
      </c>
      <c r="F98" s="217">
        <v>15</v>
      </c>
      <c r="G98" s="217">
        <v>21</v>
      </c>
      <c r="H98" s="217">
        <v>6</v>
      </c>
      <c r="I98" s="217">
        <v>18</v>
      </c>
      <c r="J98" s="217">
        <v>205</v>
      </c>
      <c r="K98" s="217">
        <v>467</v>
      </c>
      <c r="L98" s="217">
        <v>5</v>
      </c>
      <c r="M98" s="217">
        <v>10</v>
      </c>
      <c r="N98" s="217">
        <v>82</v>
      </c>
      <c r="O98" s="217">
        <v>242</v>
      </c>
    </row>
    <row r="99" spans="1:15" ht="12.75" customHeight="1">
      <c r="A99" s="215" t="s">
        <v>350</v>
      </c>
      <c r="B99" s="217">
        <v>32</v>
      </c>
      <c r="C99" s="217">
        <v>150</v>
      </c>
      <c r="D99" s="217">
        <v>14</v>
      </c>
      <c r="E99" s="217">
        <v>18</v>
      </c>
      <c r="F99" s="217">
        <v>377</v>
      </c>
      <c r="G99" s="217">
        <v>230</v>
      </c>
      <c r="H99" s="217">
        <v>19</v>
      </c>
      <c r="I99" s="217">
        <v>47</v>
      </c>
      <c r="J99" s="217">
        <v>817</v>
      </c>
      <c r="K99" s="217">
        <v>1986</v>
      </c>
      <c r="L99" s="217">
        <v>17</v>
      </c>
      <c r="M99" s="217">
        <v>51</v>
      </c>
      <c r="N99" s="217">
        <v>547</v>
      </c>
      <c r="O99" s="217">
        <v>1288</v>
      </c>
    </row>
    <row r="100" spans="1:15" ht="12.75" customHeight="1">
      <c r="A100" s="215" t="s">
        <v>305</v>
      </c>
      <c r="B100" s="217">
        <v>83</v>
      </c>
      <c r="C100" s="217">
        <v>190</v>
      </c>
      <c r="D100" s="217">
        <v>37</v>
      </c>
      <c r="E100" s="217">
        <v>54</v>
      </c>
      <c r="F100" s="217">
        <v>676</v>
      </c>
      <c r="G100" s="217">
        <v>969</v>
      </c>
      <c r="H100" s="217">
        <v>64</v>
      </c>
      <c r="I100" s="217">
        <v>141</v>
      </c>
      <c r="J100" s="217">
        <v>3444</v>
      </c>
      <c r="K100" s="217">
        <v>3864</v>
      </c>
      <c r="L100" s="217">
        <v>20</v>
      </c>
      <c r="M100" s="217">
        <v>60</v>
      </c>
      <c r="N100" s="217">
        <v>304</v>
      </c>
      <c r="O100" s="217">
        <v>381</v>
      </c>
    </row>
    <row r="101" spans="1:15" ht="12.75" customHeight="1">
      <c r="A101" s="215" t="s">
        <v>306</v>
      </c>
      <c r="B101" s="217">
        <v>54</v>
      </c>
      <c r="C101" s="217">
        <v>45</v>
      </c>
      <c r="D101" s="217">
        <v>20</v>
      </c>
      <c r="E101" s="217">
        <v>14</v>
      </c>
      <c r="F101" s="217">
        <v>744</v>
      </c>
      <c r="G101" s="217">
        <v>393</v>
      </c>
      <c r="H101" s="217">
        <v>32</v>
      </c>
      <c r="I101" s="217">
        <v>39</v>
      </c>
      <c r="J101" s="217">
        <v>3537</v>
      </c>
      <c r="K101" s="217">
        <v>4258</v>
      </c>
      <c r="L101" s="217">
        <v>7</v>
      </c>
      <c r="M101" s="217">
        <v>15</v>
      </c>
      <c r="N101" s="217">
        <v>198</v>
      </c>
      <c r="O101" s="217">
        <v>638</v>
      </c>
    </row>
    <row r="102" spans="1:15" ht="12.75" customHeight="1">
      <c r="A102" s="215" t="s">
        <v>307</v>
      </c>
      <c r="B102" s="217">
        <v>40</v>
      </c>
      <c r="C102" s="217">
        <v>145</v>
      </c>
      <c r="D102" s="217">
        <v>24</v>
      </c>
      <c r="E102" s="217">
        <v>43</v>
      </c>
      <c r="F102" s="217">
        <v>698</v>
      </c>
      <c r="G102" s="217">
        <v>744</v>
      </c>
      <c r="H102" s="217">
        <v>26</v>
      </c>
      <c r="I102" s="217">
        <v>39</v>
      </c>
      <c r="J102" s="217">
        <v>2949</v>
      </c>
      <c r="K102" s="217">
        <v>1496</v>
      </c>
      <c r="L102" s="217">
        <v>12</v>
      </c>
      <c r="M102" s="217">
        <v>22</v>
      </c>
      <c r="N102" s="217">
        <v>562</v>
      </c>
      <c r="O102" s="217">
        <v>450</v>
      </c>
    </row>
    <row r="103" spans="1:15" ht="12.75" customHeight="1">
      <c r="A103" s="215" t="s">
        <v>308</v>
      </c>
      <c r="B103" s="217">
        <v>22</v>
      </c>
      <c r="C103" s="217">
        <v>174</v>
      </c>
      <c r="D103" s="217">
        <v>16</v>
      </c>
      <c r="E103" s="217">
        <v>16</v>
      </c>
      <c r="F103" s="217">
        <v>695</v>
      </c>
      <c r="G103" s="217">
        <v>524</v>
      </c>
      <c r="H103" s="217">
        <v>12</v>
      </c>
      <c r="I103" s="217">
        <v>73</v>
      </c>
      <c r="J103" s="217">
        <v>219</v>
      </c>
      <c r="K103" s="217">
        <v>1013</v>
      </c>
      <c r="L103" s="217">
        <v>10</v>
      </c>
      <c r="M103" s="217">
        <v>25</v>
      </c>
      <c r="N103" s="217">
        <v>222</v>
      </c>
      <c r="O103" s="217">
        <v>527</v>
      </c>
    </row>
    <row r="104" spans="1:15" ht="12.75" customHeight="1">
      <c r="A104" s="215" t="s">
        <v>309</v>
      </c>
      <c r="B104" s="217">
        <v>24</v>
      </c>
      <c r="C104" s="217">
        <v>45</v>
      </c>
      <c r="D104" s="217">
        <v>5</v>
      </c>
      <c r="E104" s="217">
        <v>8</v>
      </c>
      <c r="F104" s="217">
        <v>35</v>
      </c>
      <c r="G104" s="217">
        <v>81</v>
      </c>
      <c r="H104" s="217">
        <v>14</v>
      </c>
      <c r="I104" s="217">
        <v>21</v>
      </c>
      <c r="J104" s="217">
        <v>523</v>
      </c>
      <c r="K104" s="217">
        <v>616</v>
      </c>
      <c r="L104" s="217">
        <v>10</v>
      </c>
      <c r="M104" s="217">
        <v>17</v>
      </c>
      <c r="N104" s="217">
        <v>114</v>
      </c>
      <c r="O104" s="217">
        <v>286</v>
      </c>
    </row>
    <row r="105" spans="1:15" ht="12.75" customHeight="1">
      <c r="A105" s="215" t="s">
        <v>310</v>
      </c>
      <c r="B105" s="217">
        <v>34</v>
      </c>
      <c r="C105" s="217">
        <v>51</v>
      </c>
      <c r="D105" s="217">
        <v>10</v>
      </c>
      <c r="E105" s="217">
        <v>10</v>
      </c>
      <c r="F105" s="217">
        <v>586</v>
      </c>
      <c r="G105" s="217">
        <v>450</v>
      </c>
      <c r="H105" s="217">
        <v>30</v>
      </c>
      <c r="I105" s="217">
        <v>43</v>
      </c>
      <c r="J105" s="217">
        <v>2648</v>
      </c>
      <c r="K105" s="217">
        <v>3045</v>
      </c>
      <c r="L105" s="217">
        <v>16</v>
      </c>
      <c r="M105" s="217">
        <v>28</v>
      </c>
      <c r="N105" s="217">
        <v>351</v>
      </c>
      <c r="O105" s="217">
        <v>567</v>
      </c>
    </row>
    <row r="106" spans="1:15" s="221" customFormat="1" ht="27" customHeight="1">
      <c r="A106" s="328" t="s">
        <v>385</v>
      </c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</row>
    <row r="107" spans="1:15" s="220" customFormat="1" ht="24.75" customHeight="1">
      <c r="A107" s="314" t="s">
        <v>216</v>
      </c>
      <c r="B107" s="325" t="s">
        <v>365</v>
      </c>
      <c r="C107" s="325"/>
      <c r="D107" s="316" t="s">
        <v>366</v>
      </c>
      <c r="E107" s="316"/>
      <c r="F107" s="316"/>
      <c r="G107" s="316"/>
      <c r="H107" s="316" t="s">
        <v>367</v>
      </c>
      <c r="I107" s="316"/>
      <c r="J107" s="316"/>
      <c r="K107" s="316"/>
      <c r="L107" s="316" t="s">
        <v>368</v>
      </c>
      <c r="M107" s="316"/>
      <c r="N107" s="316"/>
      <c r="O107" s="316"/>
    </row>
    <row r="108" spans="1:15" s="220" customFormat="1" ht="15">
      <c r="A108" s="320"/>
      <c r="B108" s="326"/>
      <c r="C108" s="326"/>
      <c r="D108" s="316" t="s">
        <v>217</v>
      </c>
      <c r="E108" s="316"/>
      <c r="F108" s="319" t="s">
        <v>364</v>
      </c>
      <c r="G108" s="319"/>
      <c r="H108" s="316" t="s">
        <v>217</v>
      </c>
      <c r="I108" s="316"/>
      <c r="J108" s="319" t="s">
        <v>364</v>
      </c>
      <c r="K108" s="319"/>
      <c r="L108" s="316" t="s">
        <v>217</v>
      </c>
      <c r="M108" s="316"/>
      <c r="N108" s="319" t="s">
        <v>364</v>
      </c>
      <c r="O108" s="319"/>
    </row>
    <row r="109" spans="1:15" ht="15">
      <c r="A109" s="315"/>
      <c r="B109" s="219">
        <v>2010</v>
      </c>
      <c r="C109" s="219">
        <v>2000</v>
      </c>
      <c r="D109" s="219">
        <v>2010</v>
      </c>
      <c r="E109" s="219">
        <v>2000</v>
      </c>
      <c r="F109" s="219">
        <v>2010</v>
      </c>
      <c r="G109" s="219">
        <v>2000</v>
      </c>
      <c r="H109" s="219">
        <v>2010</v>
      </c>
      <c r="I109" s="219">
        <v>2000</v>
      </c>
      <c r="J109" s="219">
        <v>2010</v>
      </c>
      <c r="K109" s="219">
        <v>2000</v>
      </c>
      <c r="L109" s="219">
        <v>2010</v>
      </c>
      <c r="M109" s="219">
        <v>2000</v>
      </c>
      <c r="N109" s="219">
        <v>2010</v>
      </c>
      <c r="O109" s="219">
        <v>2000</v>
      </c>
    </row>
    <row r="110" spans="1:15" ht="12.75" customHeight="1">
      <c r="A110" s="215" t="s">
        <v>311</v>
      </c>
      <c r="B110" s="217">
        <v>52</v>
      </c>
      <c r="C110" s="217">
        <v>75</v>
      </c>
      <c r="D110" s="217">
        <v>9</v>
      </c>
      <c r="E110" s="217">
        <v>24</v>
      </c>
      <c r="F110" s="217">
        <v>148</v>
      </c>
      <c r="G110" s="217">
        <v>264</v>
      </c>
      <c r="H110" s="217">
        <v>37</v>
      </c>
      <c r="I110" s="217">
        <v>53</v>
      </c>
      <c r="J110" s="217">
        <v>5142</v>
      </c>
      <c r="K110" s="217">
        <v>8410</v>
      </c>
      <c r="L110" s="217">
        <v>14</v>
      </c>
      <c r="M110" s="217">
        <v>29</v>
      </c>
      <c r="N110" s="217">
        <v>966</v>
      </c>
      <c r="O110" s="217">
        <v>600</v>
      </c>
    </row>
    <row r="111" spans="1:15" ht="12.75" customHeight="1">
      <c r="A111" s="215" t="s">
        <v>312</v>
      </c>
      <c r="B111" s="217">
        <v>58</v>
      </c>
      <c r="C111" s="217">
        <v>291</v>
      </c>
      <c r="D111" s="217">
        <v>24</v>
      </c>
      <c r="E111" s="217">
        <v>37</v>
      </c>
      <c r="F111" s="217">
        <v>334</v>
      </c>
      <c r="G111" s="217">
        <v>358</v>
      </c>
      <c r="H111" s="217">
        <v>34</v>
      </c>
      <c r="I111" s="217">
        <v>111</v>
      </c>
      <c r="J111" s="217">
        <v>1510</v>
      </c>
      <c r="K111" s="217">
        <v>2820</v>
      </c>
      <c r="L111" s="217">
        <v>16</v>
      </c>
      <c r="M111" s="217">
        <v>67</v>
      </c>
      <c r="N111" s="217">
        <v>207</v>
      </c>
      <c r="O111" s="217">
        <v>544</v>
      </c>
    </row>
    <row r="112" spans="1:15" ht="12.75" customHeight="1">
      <c r="A112" s="215" t="s">
        <v>313</v>
      </c>
      <c r="B112" s="217">
        <v>45</v>
      </c>
      <c r="C112" s="217">
        <v>663</v>
      </c>
      <c r="D112" s="217">
        <v>29</v>
      </c>
      <c r="E112" s="217">
        <v>60</v>
      </c>
      <c r="F112" s="217">
        <v>488</v>
      </c>
      <c r="G112" s="217">
        <v>1309</v>
      </c>
      <c r="H112" s="217">
        <v>18</v>
      </c>
      <c r="I112" s="217">
        <v>109</v>
      </c>
      <c r="J112" s="217">
        <v>699</v>
      </c>
      <c r="K112" s="217">
        <v>2438</v>
      </c>
      <c r="L112" s="217">
        <v>14</v>
      </c>
      <c r="M112" s="217">
        <v>83</v>
      </c>
      <c r="N112" s="217">
        <v>300</v>
      </c>
      <c r="O112" s="217">
        <v>1028</v>
      </c>
    </row>
    <row r="113" spans="1:15" ht="12.75" customHeight="1">
      <c r="A113" s="215" t="s">
        <v>314</v>
      </c>
      <c r="B113" s="217">
        <v>91</v>
      </c>
      <c r="C113" s="217">
        <v>139</v>
      </c>
      <c r="D113" s="217">
        <v>52</v>
      </c>
      <c r="E113" s="217">
        <v>61</v>
      </c>
      <c r="F113" s="217">
        <v>2634</v>
      </c>
      <c r="G113" s="217">
        <v>2032</v>
      </c>
      <c r="H113" s="217">
        <v>48</v>
      </c>
      <c r="I113" s="217">
        <v>72</v>
      </c>
      <c r="J113" s="217">
        <v>3266</v>
      </c>
      <c r="K113" s="217">
        <v>5189</v>
      </c>
      <c r="L113" s="217">
        <v>22</v>
      </c>
      <c r="M113" s="217">
        <v>37</v>
      </c>
      <c r="N113" s="217">
        <v>815</v>
      </c>
      <c r="O113" s="217">
        <v>1547</v>
      </c>
    </row>
    <row r="114" spans="1:13" s="222" customFormat="1" ht="21" customHeight="1">
      <c r="A114" s="309" t="s">
        <v>357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</row>
    <row r="115" spans="1:15" ht="22.5" customHeight="1">
      <c r="A115" s="215" t="s">
        <v>317</v>
      </c>
      <c r="B115" s="217">
        <v>66</v>
      </c>
      <c r="C115" s="217">
        <v>73</v>
      </c>
      <c r="D115" s="217">
        <v>43</v>
      </c>
      <c r="E115" s="217">
        <v>30</v>
      </c>
      <c r="F115" s="217">
        <v>1459</v>
      </c>
      <c r="G115" s="217">
        <v>591</v>
      </c>
      <c r="H115" s="217">
        <v>40</v>
      </c>
      <c r="I115" s="217">
        <v>48</v>
      </c>
      <c r="J115" s="217">
        <v>1930</v>
      </c>
      <c r="K115" s="217">
        <v>1908</v>
      </c>
      <c r="L115" s="217">
        <v>25</v>
      </c>
      <c r="M115" s="217">
        <v>33</v>
      </c>
      <c r="N115" s="217">
        <v>618</v>
      </c>
      <c r="O115" s="217">
        <v>947</v>
      </c>
    </row>
    <row r="116" spans="1:15" ht="12.75" customHeight="1">
      <c r="A116" s="215" t="s">
        <v>318</v>
      </c>
      <c r="B116" s="217">
        <v>24</v>
      </c>
      <c r="C116" s="217">
        <v>24</v>
      </c>
      <c r="D116" s="217">
        <v>6</v>
      </c>
      <c r="E116" s="217">
        <v>3</v>
      </c>
      <c r="F116" s="217">
        <v>99</v>
      </c>
      <c r="G116" s="217">
        <v>62</v>
      </c>
      <c r="H116" s="217">
        <v>16</v>
      </c>
      <c r="I116" s="217">
        <v>20</v>
      </c>
      <c r="J116" s="217">
        <v>1970</v>
      </c>
      <c r="K116" s="217">
        <v>2672</v>
      </c>
      <c r="L116" s="217">
        <v>9</v>
      </c>
      <c r="M116" s="217">
        <v>15</v>
      </c>
      <c r="N116" s="217">
        <v>676</v>
      </c>
      <c r="O116" s="217">
        <v>1173</v>
      </c>
    </row>
    <row r="117" spans="1:15" ht="12.75" customHeight="1">
      <c r="A117" s="215" t="s">
        <v>319</v>
      </c>
      <c r="B117" s="217">
        <v>20</v>
      </c>
      <c r="C117" s="217">
        <v>28</v>
      </c>
      <c r="D117" s="217">
        <v>5</v>
      </c>
      <c r="E117" s="217">
        <v>7</v>
      </c>
      <c r="F117" s="217">
        <v>397</v>
      </c>
      <c r="G117" s="217">
        <v>334</v>
      </c>
      <c r="H117" s="217">
        <v>8</v>
      </c>
      <c r="I117" s="217">
        <v>9</v>
      </c>
      <c r="J117" s="217">
        <v>714</v>
      </c>
      <c r="K117" s="217">
        <v>451</v>
      </c>
      <c r="L117" s="217">
        <v>4</v>
      </c>
      <c r="M117" s="217">
        <v>12</v>
      </c>
      <c r="N117" s="217">
        <v>110</v>
      </c>
      <c r="O117" s="217">
        <v>1027</v>
      </c>
    </row>
    <row r="118" spans="1:15" ht="12.75" customHeight="1">
      <c r="A118" s="215" t="s">
        <v>320</v>
      </c>
      <c r="B118" s="217">
        <v>19</v>
      </c>
      <c r="C118" s="217">
        <v>25</v>
      </c>
      <c r="D118" s="217">
        <v>12</v>
      </c>
      <c r="E118" s="217">
        <v>16</v>
      </c>
      <c r="F118" s="217">
        <v>982</v>
      </c>
      <c r="G118" s="217">
        <v>681</v>
      </c>
      <c r="H118" s="217">
        <v>7</v>
      </c>
      <c r="I118" s="217">
        <v>12</v>
      </c>
      <c r="J118" s="217">
        <v>236</v>
      </c>
      <c r="K118" s="217">
        <v>853</v>
      </c>
      <c r="L118" s="217">
        <v>9</v>
      </c>
      <c r="M118" s="217">
        <v>12</v>
      </c>
      <c r="N118" s="217">
        <v>256</v>
      </c>
      <c r="O118" s="217">
        <v>237</v>
      </c>
    </row>
    <row r="119" spans="1:15" ht="12.75" customHeight="1">
      <c r="A119" s="215" t="s">
        <v>321</v>
      </c>
      <c r="B119" s="217">
        <v>18</v>
      </c>
      <c r="C119" s="217">
        <v>31</v>
      </c>
      <c r="D119" s="217">
        <v>9</v>
      </c>
      <c r="E119" s="217">
        <v>10</v>
      </c>
      <c r="F119" s="217">
        <v>311</v>
      </c>
      <c r="G119" s="217">
        <v>214</v>
      </c>
      <c r="H119" s="217">
        <v>7</v>
      </c>
      <c r="I119" s="217">
        <v>18</v>
      </c>
      <c r="J119" s="217">
        <v>614</v>
      </c>
      <c r="K119" s="217">
        <v>1052</v>
      </c>
      <c r="L119" s="217">
        <v>4</v>
      </c>
      <c r="M119" s="217">
        <v>16</v>
      </c>
      <c r="N119" s="217">
        <v>95</v>
      </c>
      <c r="O119" s="217">
        <v>509</v>
      </c>
    </row>
    <row r="120" spans="1:15" ht="12.75" customHeight="1">
      <c r="A120" s="215" t="s">
        <v>322</v>
      </c>
      <c r="B120" s="217">
        <v>36</v>
      </c>
      <c r="C120" s="217">
        <v>54</v>
      </c>
      <c r="D120" s="217">
        <v>13</v>
      </c>
      <c r="E120" s="217">
        <v>15</v>
      </c>
      <c r="F120" s="217">
        <v>358</v>
      </c>
      <c r="G120" s="217">
        <v>291</v>
      </c>
      <c r="H120" s="217">
        <v>26</v>
      </c>
      <c r="I120" s="217">
        <v>37</v>
      </c>
      <c r="J120" s="217">
        <v>1867</v>
      </c>
      <c r="K120" s="217">
        <v>2023</v>
      </c>
      <c r="L120" s="217">
        <v>19</v>
      </c>
      <c r="M120" s="217">
        <v>39</v>
      </c>
      <c r="N120" s="217">
        <v>947</v>
      </c>
      <c r="O120" s="217">
        <v>1668</v>
      </c>
    </row>
    <row r="121" spans="1:15" ht="12.75" customHeight="1">
      <c r="A121" s="215" t="s">
        <v>323</v>
      </c>
      <c r="B121" s="217">
        <v>9</v>
      </c>
      <c r="C121" s="217">
        <v>32</v>
      </c>
      <c r="D121" s="217">
        <v>4</v>
      </c>
      <c r="E121" s="217">
        <v>2</v>
      </c>
      <c r="F121" s="217">
        <v>104</v>
      </c>
      <c r="G121" s="217">
        <v>65</v>
      </c>
      <c r="H121" s="217">
        <v>7</v>
      </c>
      <c r="I121" s="217">
        <v>12</v>
      </c>
      <c r="J121" s="217">
        <v>2320</v>
      </c>
      <c r="K121" s="217">
        <v>2414</v>
      </c>
      <c r="L121" s="217">
        <v>4</v>
      </c>
      <c r="M121" s="217">
        <v>8</v>
      </c>
      <c r="N121" s="217">
        <v>648</v>
      </c>
      <c r="O121" s="217">
        <v>1084</v>
      </c>
    </row>
    <row r="122" spans="1:15" ht="12.75" customHeight="1">
      <c r="A122" s="215" t="s">
        <v>324</v>
      </c>
      <c r="B122" s="217">
        <v>50</v>
      </c>
      <c r="C122" s="217">
        <v>43</v>
      </c>
      <c r="D122" s="217">
        <v>19</v>
      </c>
      <c r="E122" s="217">
        <v>9</v>
      </c>
      <c r="F122" s="217">
        <v>1713</v>
      </c>
      <c r="G122" s="217">
        <v>1156</v>
      </c>
      <c r="H122" s="217">
        <v>37</v>
      </c>
      <c r="I122" s="217">
        <v>28</v>
      </c>
      <c r="J122" s="217">
        <v>6464</v>
      </c>
      <c r="K122" s="217">
        <v>5889</v>
      </c>
      <c r="L122" s="217">
        <v>16</v>
      </c>
      <c r="M122" s="217">
        <v>17</v>
      </c>
      <c r="N122" s="217">
        <v>1000</v>
      </c>
      <c r="O122" s="217">
        <v>941</v>
      </c>
    </row>
    <row r="123" spans="1:15" ht="12.75" customHeight="1">
      <c r="A123" s="215" t="s">
        <v>325</v>
      </c>
      <c r="B123" s="217">
        <v>29</v>
      </c>
      <c r="C123" s="217">
        <v>41</v>
      </c>
      <c r="D123" s="217">
        <v>11</v>
      </c>
      <c r="E123" s="217">
        <v>16</v>
      </c>
      <c r="F123" s="217">
        <v>398</v>
      </c>
      <c r="G123" s="217">
        <v>511</v>
      </c>
      <c r="H123" s="217">
        <v>23</v>
      </c>
      <c r="I123" s="217">
        <v>26</v>
      </c>
      <c r="J123" s="217">
        <v>1702</v>
      </c>
      <c r="K123" s="217">
        <v>1375</v>
      </c>
      <c r="L123" s="217">
        <v>12</v>
      </c>
      <c r="M123" s="217">
        <v>21</v>
      </c>
      <c r="N123" s="217">
        <v>523</v>
      </c>
      <c r="O123" s="217">
        <v>626</v>
      </c>
    </row>
    <row r="124" spans="1:15" ht="12.75" customHeight="1">
      <c r="A124" s="215" t="s">
        <v>326</v>
      </c>
      <c r="B124" s="217">
        <v>21</v>
      </c>
      <c r="C124" s="217">
        <v>38</v>
      </c>
      <c r="D124" s="217">
        <v>9</v>
      </c>
      <c r="E124" s="217">
        <v>9</v>
      </c>
      <c r="F124" s="217">
        <v>357</v>
      </c>
      <c r="G124" s="217">
        <v>202</v>
      </c>
      <c r="H124" s="217">
        <v>16</v>
      </c>
      <c r="I124" s="217">
        <v>20</v>
      </c>
      <c r="J124" s="217">
        <v>2344</v>
      </c>
      <c r="K124" s="217">
        <v>1936</v>
      </c>
      <c r="L124" s="217">
        <v>12</v>
      </c>
      <c r="M124" s="217">
        <v>23</v>
      </c>
      <c r="N124" s="217">
        <v>523</v>
      </c>
      <c r="O124" s="217">
        <v>1657</v>
      </c>
    </row>
    <row r="125" spans="1:15" ht="12.75" customHeight="1">
      <c r="A125" s="215" t="s">
        <v>327</v>
      </c>
      <c r="B125" s="217">
        <v>15</v>
      </c>
      <c r="C125" s="217">
        <v>10</v>
      </c>
      <c r="D125" s="217">
        <v>5</v>
      </c>
      <c r="E125" s="217">
        <v>4</v>
      </c>
      <c r="F125" s="217">
        <v>306</v>
      </c>
      <c r="G125" s="217">
        <v>111</v>
      </c>
      <c r="H125" s="217">
        <v>9</v>
      </c>
      <c r="I125" s="217">
        <v>8</v>
      </c>
      <c r="J125" s="217">
        <v>1258</v>
      </c>
      <c r="K125" s="217">
        <v>683</v>
      </c>
      <c r="L125" s="217">
        <v>7</v>
      </c>
      <c r="M125" s="217">
        <v>5</v>
      </c>
      <c r="N125" s="217">
        <v>155</v>
      </c>
      <c r="O125" s="217">
        <v>225</v>
      </c>
    </row>
    <row r="126" spans="1:15" ht="12.75" customHeight="1">
      <c r="A126" s="215" t="s">
        <v>328</v>
      </c>
      <c r="B126" s="217">
        <v>20</v>
      </c>
      <c r="C126" s="217">
        <v>40</v>
      </c>
      <c r="D126" s="217">
        <v>10</v>
      </c>
      <c r="E126" s="217">
        <v>16</v>
      </c>
      <c r="F126" s="217">
        <v>432</v>
      </c>
      <c r="G126" s="217">
        <v>522</v>
      </c>
      <c r="H126" s="217">
        <v>17</v>
      </c>
      <c r="I126" s="217">
        <v>25</v>
      </c>
      <c r="J126" s="217">
        <v>2463</v>
      </c>
      <c r="K126" s="217">
        <v>2307</v>
      </c>
      <c r="L126" s="217">
        <v>7</v>
      </c>
      <c r="M126" s="217">
        <v>10</v>
      </c>
      <c r="N126" s="217">
        <v>250</v>
      </c>
      <c r="O126" s="217">
        <v>309</v>
      </c>
    </row>
    <row r="127" spans="1:15" ht="12.75" customHeight="1">
      <c r="A127" s="215" t="s">
        <v>329</v>
      </c>
      <c r="B127" s="217">
        <v>32</v>
      </c>
      <c r="C127" s="217">
        <v>29</v>
      </c>
      <c r="D127" s="217">
        <v>9</v>
      </c>
      <c r="E127" s="217">
        <v>9</v>
      </c>
      <c r="F127" s="217">
        <v>1886</v>
      </c>
      <c r="G127" s="217">
        <v>1190</v>
      </c>
      <c r="H127" s="217">
        <v>17</v>
      </c>
      <c r="I127" s="217">
        <v>19</v>
      </c>
      <c r="J127" s="217">
        <v>2895</v>
      </c>
      <c r="K127" s="217">
        <v>5196</v>
      </c>
      <c r="L127" s="217">
        <v>4</v>
      </c>
      <c r="M127" s="217">
        <v>7</v>
      </c>
      <c r="N127" s="217">
        <v>86</v>
      </c>
      <c r="O127" s="217">
        <v>218</v>
      </c>
    </row>
    <row r="128" spans="1:15" ht="12.75" customHeight="1">
      <c r="A128" s="215" t="s">
        <v>201</v>
      </c>
      <c r="B128" s="217">
        <v>81</v>
      </c>
      <c r="C128" s="217">
        <v>73</v>
      </c>
      <c r="D128" s="217">
        <v>48</v>
      </c>
      <c r="E128" s="217">
        <v>43</v>
      </c>
      <c r="F128" s="217">
        <v>4885</v>
      </c>
      <c r="G128" s="217">
        <v>3554</v>
      </c>
      <c r="H128" s="217">
        <v>27</v>
      </c>
      <c r="I128" s="217">
        <v>28</v>
      </c>
      <c r="J128" s="217">
        <v>2837</v>
      </c>
      <c r="K128" s="217">
        <v>3763</v>
      </c>
      <c r="L128" s="217">
        <v>10</v>
      </c>
      <c r="M128" s="217">
        <v>13</v>
      </c>
      <c r="N128" s="217">
        <v>274</v>
      </c>
      <c r="O128" s="217">
        <v>579</v>
      </c>
    </row>
    <row r="129" spans="1:15" ht="12.75" customHeight="1">
      <c r="A129" s="215" t="s">
        <v>330</v>
      </c>
      <c r="B129" s="217">
        <v>16</v>
      </c>
      <c r="C129" s="217">
        <v>32</v>
      </c>
      <c r="D129" s="217">
        <v>9</v>
      </c>
      <c r="E129" s="217">
        <v>9</v>
      </c>
      <c r="F129" s="217">
        <v>549</v>
      </c>
      <c r="G129" s="217">
        <v>602</v>
      </c>
      <c r="H129" s="217">
        <v>9</v>
      </c>
      <c r="I129" s="217">
        <v>11</v>
      </c>
      <c r="J129" s="217">
        <v>1291</v>
      </c>
      <c r="K129" s="217">
        <v>1810</v>
      </c>
      <c r="L129" s="217">
        <v>4</v>
      </c>
      <c r="M129" s="217">
        <v>5</v>
      </c>
      <c r="N129" s="217">
        <v>163</v>
      </c>
      <c r="O129" s="217">
        <v>175</v>
      </c>
    </row>
    <row r="130" spans="1:15" ht="12.75" customHeight="1">
      <c r="A130" s="215" t="s">
        <v>331</v>
      </c>
      <c r="B130" s="217">
        <v>14</v>
      </c>
      <c r="C130" s="217">
        <v>12</v>
      </c>
      <c r="D130" s="217">
        <v>7</v>
      </c>
      <c r="E130" s="217">
        <v>4</v>
      </c>
      <c r="F130" s="217">
        <v>117</v>
      </c>
      <c r="G130" s="217">
        <v>121</v>
      </c>
      <c r="H130" s="217">
        <v>6</v>
      </c>
      <c r="I130" s="217">
        <v>8</v>
      </c>
      <c r="J130" s="217">
        <v>336</v>
      </c>
      <c r="K130" s="217">
        <v>881</v>
      </c>
      <c r="L130" s="217">
        <v>6</v>
      </c>
      <c r="M130" s="217">
        <v>5</v>
      </c>
      <c r="N130" s="217">
        <v>281</v>
      </c>
      <c r="O130" s="217">
        <v>228</v>
      </c>
    </row>
    <row r="131" spans="1:15" ht="12.75" customHeight="1">
      <c r="A131" s="215" t="s">
        <v>332</v>
      </c>
      <c r="B131" s="217">
        <v>38</v>
      </c>
      <c r="C131" s="217">
        <v>28</v>
      </c>
      <c r="D131" s="217">
        <v>12</v>
      </c>
      <c r="E131" s="217">
        <v>11</v>
      </c>
      <c r="F131" s="217">
        <v>1286</v>
      </c>
      <c r="G131" s="217">
        <v>657</v>
      </c>
      <c r="H131" s="217">
        <v>19</v>
      </c>
      <c r="I131" s="217">
        <v>14</v>
      </c>
      <c r="J131" s="217">
        <v>2495</v>
      </c>
      <c r="K131" s="217">
        <v>1578</v>
      </c>
      <c r="L131" s="217">
        <v>13</v>
      </c>
      <c r="M131" s="217">
        <v>14</v>
      </c>
      <c r="N131" s="217">
        <v>1783</v>
      </c>
      <c r="O131" s="217">
        <v>2248</v>
      </c>
    </row>
    <row r="132" spans="1:15" ht="12.75" customHeight="1">
      <c r="A132" s="215" t="s">
        <v>333</v>
      </c>
      <c r="B132" s="217">
        <v>50</v>
      </c>
      <c r="C132" s="217">
        <v>126</v>
      </c>
      <c r="D132" s="217">
        <v>32</v>
      </c>
      <c r="E132" s="217">
        <v>52</v>
      </c>
      <c r="F132" s="217">
        <v>562</v>
      </c>
      <c r="G132" s="217">
        <v>826</v>
      </c>
      <c r="H132" s="217">
        <v>36</v>
      </c>
      <c r="I132" s="217">
        <v>45</v>
      </c>
      <c r="J132" s="217">
        <v>1276</v>
      </c>
      <c r="K132" s="217">
        <v>1338</v>
      </c>
      <c r="L132" s="217">
        <v>27</v>
      </c>
      <c r="M132" s="217">
        <v>40</v>
      </c>
      <c r="N132" s="217">
        <v>543</v>
      </c>
      <c r="O132" s="217">
        <v>679</v>
      </c>
    </row>
    <row r="133" spans="1:15" ht="12.75" customHeight="1">
      <c r="A133" s="215" t="s">
        <v>334</v>
      </c>
      <c r="B133" s="217">
        <v>15</v>
      </c>
      <c r="C133" s="217">
        <v>23</v>
      </c>
      <c r="D133" s="217">
        <v>5</v>
      </c>
      <c r="E133" s="217">
        <v>7</v>
      </c>
      <c r="F133" s="217">
        <v>312</v>
      </c>
      <c r="G133" s="217">
        <v>359</v>
      </c>
      <c r="H133" s="217">
        <v>8</v>
      </c>
      <c r="I133" s="217">
        <v>14</v>
      </c>
      <c r="J133" s="217">
        <v>307</v>
      </c>
      <c r="K133" s="217">
        <v>612</v>
      </c>
      <c r="L133" s="217">
        <v>8</v>
      </c>
      <c r="M133" s="217">
        <v>14</v>
      </c>
      <c r="N133" s="217">
        <v>518</v>
      </c>
      <c r="O133" s="217">
        <v>311</v>
      </c>
    </row>
    <row r="134" spans="1:15" ht="12.75" customHeight="1">
      <c r="A134" s="215" t="s">
        <v>335</v>
      </c>
      <c r="B134" s="217">
        <v>56</v>
      </c>
      <c r="C134" s="217">
        <v>212</v>
      </c>
      <c r="D134" s="217">
        <v>21</v>
      </c>
      <c r="E134" s="217">
        <v>8</v>
      </c>
      <c r="F134" s="217">
        <v>470</v>
      </c>
      <c r="G134" s="217">
        <v>361</v>
      </c>
      <c r="H134" s="217">
        <v>30</v>
      </c>
      <c r="I134" s="217">
        <v>24</v>
      </c>
      <c r="J134" s="217">
        <v>3476</v>
      </c>
      <c r="K134" s="217">
        <v>3513</v>
      </c>
      <c r="L134" s="217">
        <v>19</v>
      </c>
      <c r="M134" s="217">
        <v>14</v>
      </c>
      <c r="N134" s="217">
        <v>1553</v>
      </c>
      <c r="O134" s="217">
        <v>1259</v>
      </c>
    </row>
    <row r="135" spans="1:15" ht="12.75" customHeight="1">
      <c r="A135" s="215" t="s">
        <v>336</v>
      </c>
      <c r="B135" s="217">
        <v>30</v>
      </c>
      <c r="C135" s="217">
        <v>281</v>
      </c>
      <c r="D135" s="217">
        <v>12</v>
      </c>
      <c r="E135" s="217">
        <v>17</v>
      </c>
      <c r="F135" s="217">
        <v>482</v>
      </c>
      <c r="G135" s="217">
        <v>456</v>
      </c>
      <c r="H135" s="217">
        <v>15</v>
      </c>
      <c r="I135" s="217">
        <v>33</v>
      </c>
      <c r="J135" s="217">
        <v>678</v>
      </c>
      <c r="K135" s="217">
        <v>982</v>
      </c>
      <c r="L135" s="217">
        <v>8</v>
      </c>
      <c r="M135" s="217">
        <v>43</v>
      </c>
      <c r="N135" s="217">
        <v>132</v>
      </c>
      <c r="O135" s="217">
        <v>381</v>
      </c>
    </row>
    <row r="136" spans="1:15" ht="12.75" customHeight="1">
      <c r="A136" s="215" t="s">
        <v>337</v>
      </c>
      <c r="B136" s="217">
        <v>36</v>
      </c>
      <c r="C136" s="217">
        <v>56</v>
      </c>
      <c r="D136" s="217">
        <v>6</v>
      </c>
      <c r="E136" s="217">
        <v>8</v>
      </c>
      <c r="F136" s="217">
        <v>165</v>
      </c>
      <c r="G136" s="217">
        <v>218</v>
      </c>
      <c r="H136" s="217">
        <v>26</v>
      </c>
      <c r="I136" s="217">
        <v>33</v>
      </c>
      <c r="J136" s="217">
        <v>4382</v>
      </c>
      <c r="K136" s="217">
        <v>4232</v>
      </c>
      <c r="L136" s="217">
        <v>14</v>
      </c>
      <c r="M136" s="217">
        <v>21</v>
      </c>
      <c r="N136" s="217">
        <v>1794</v>
      </c>
      <c r="O136" s="217">
        <v>2195</v>
      </c>
    </row>
    <row r="137" spans="1:15" ht="12.75" customHeight="1">
      <c r="A137" s="215" t="s">
        <v>338</v>
      </c>
      <c r="B137" s="217">
        <v>33</v>
      </c>
      <c r="C137" s="217">
        <v>214</v>
      </c>
      <c r="D137" s="217">
        <v>19</v>
      </c>
      <c r="E137" s="217">
        <v>46</v>
      </c>
      <c r="F137" s="217">
        <v>1707</v>
      </c>
      <c r="G137" s="217">
        <v>827</v>
      </c>
      <c r="H137" s="217">
        <v>20</v>
      </c>
      <c r="I137" s="217">
        <v>43</v>
      </c>
      <c r="J137" s="217">
        <v>1523</v>
      </c>
      <c r="K137" s="217">
        <v>1190</v>
      </c>
      <c r="L137" s="217">
        <v>17</v>
      </c>
      <c r="M137" s="217">
        <v>66</v>
      </c>
      <c r="N137" s="217">
        <v>623</v>
      </c>
      <c r="O137" s="217">
        <v>1275</v>
      </c>
    </row>
    <row r="138" spans="1:15" ht="12.75" customHeight="1">
      <c r="A138" s="215" t="s">
        <v>339</v>
      </c>
      <c r="B138" s="217">
        <v>29</v>
      </c>
      <c r="C138" s="217">
        <v>34</v>
      </c>
      <c r="D138" s="217">
        <v>7</v>
      </c>
      <c r="E138" s="217">
        <v>4</v>
      </c>
      <c r="F138" s="217">
        <v>91</v>
      </c>
      <c r="G138" s="217">
        <v>55</v>
      </c>
      <c r="H138" s="217">
        <v>25</v>
      </c>
      <c r="I138" s="217">
        <v>15</v>
      </c>
      <c r="J138" s="217">
        <v>3143</v>
      </c>
      <c r="K138" s="217">
        <v>1802</v>
      </c>
      <c r="L138" s="217">
        <v>22</v>
      </c>
      <c r="M138" s="217">
        <v>16</v>
      </c>
      <c r="N138" s="217">
        <v>795</v>
      </c>
      <c r="O138" s="217">
        <v>591</v>
      </c>
    </row>
    <row r="139" spans="1:15" ht="12.75" customHeight="1">
      <c r="A139" s="215" t="s">
        <v>349</v>
      </c>
      <c r="B139" s="217">
        <v>26</v>
      </c>
      <c r="C139" s="217">
        <v>84</v>
      </c>
      <c r="D139" s="217">
        <v>12</v>
      </c>
      <c r="E139" s="217">
        <v>15</v>
      </c>
      <c r="F139" s="217">
        <v>216</v>
      </c>
      <c r="G139" s="217">
        <v>277</v>
      </c>
      <c r="H139" s="217">
        <v>17</v>
      </c>
      <c r="I139" s="217">
        <v>21</v>
      </c>
      <c r="J139" s="217">
        <v>1009</v>
      </c>
      <c r="K139" s="217">
        <v>1191</v>
      </c>
      <c r="L139" s="217">
        <v>11</v>
      </c>
      <c r="M139" s="217">
        <v>20</v>
      </c>
      <c r="N139" s="217">
        <v>305</v>
      </c>
      <c r="O139" s="217">
        <v>763</v>
      </c>
    </row>
    <row r="140" spans="1:15" ht="12.75" customHeight="1">
      <c r="A140" s="215" t="s">
        <v>340</v>
      </c>
      <c r="B140" s="217">
        <v>40</v>
      </c>
      <c r="C140" s="217">
        <v>17</v>
      </c>
      <c r="D140" s="217">
        <v>11</v>
      </c>
      <c r="E140" s="217">
        <v>1</v>
      </c>
      <c r="F140" s="217">
        <v>551</v>
      </c>
      <c r="G140" s="217">
        <v>30</v>
      </c>
      <c r="H140" s="217">
        <v>30</v>
      </c>
      <c r="I140" s="217">
        <v>14</v>
      </c>
      <c r="J140" s="217">
        <v>4306</v>
      </c>
      <c r="K140" s="217">
        <v>1420</v>
      </c>
      <c r="L140" s="217">
        <v>13</v>
      </c>
      <c r="M140" s="217">
        <v>11</v>
      </c>
      <c r="N140" s="217">
        <v>1302</v>
      </c>
      <c r="O140" s="217">
        <v>1125</v>
      </c>
    </row>
    <row r="141" spans="1:15" ht="12.75" customHeight="1">
      <c r="A141" s="215" t="s">
        <v>345</v>
      </c>
      <c r="B141" s="217">
        <v>38</v>
      </c>
      <c r="C141" s="217">
        <v>97</v>
      </c>
      <c r="D141" s="217">
        <v>19</v>
      </c>
      <c r="E141" s="217">
        <v>19</v>
      </c>
      <c r="F141" s="217">
        <v>1673</v>
      </c>
      <c r="G141" s="217">
        <v>1505</v>
      </c>
      <c r="H141" s="217">
        <v>12</v>
      </c>
      <c r="I141" s="217">
        <v>18</v>
      </c>
      <c r="J141" s="217">
        <v>790</v>
      </c>
      <c r="K141" s="217">
        <v>1174</v>
      </c>
      <c r="L141" s="217">
        <v>7</v>
      </c>
      <c r="M141" s="217">
        <v>10</v>
      </c>
      <c r="N141" s="217">
        <v>138</v>
      </c>
      <c r="O141" s="217">
        <v>164</v>
      </c>
    </row>
    <row r="142" spans="1:15" ht="12.75" customHeight="1">
      <c r="A142" s="215" t="s">
        <v>341</v>
      </c>
      <c r="B142" s="217">
        <v>68</v>
      </c>
      <c r="C142" s="217">
        <v>125</v>
      </c>
      <c r="D142" s="217">
        <v>32</v>
      </c>
      <c r="E142" s="217">
        <v>10</v>
      </c>
      <c r="F142" s="217">
        <v>937</v>
      </c>
      <c r="G142" s="217">
        <v>364</v>
      </c>
      <c r="H142" s="217">
        <v>39</v>
      </c>
      <c r="I142" s="217">
        <v>65</v>
      </c>
      <c r="J142" s="217">
        <v>6390</v>
      </c>
      <c r="K142" s="217">
        <v>9288</v>
      </c>
      <c r="L142" s="217">
        <v>25</v>
      </c>
      <c r="M142" s="217">
        <v>56</v>
      </c>
      <c r="N142" s="217">
        <v>3321</v>
      </c>
      <c r="O142" s="217">
        <v>5845</v>
      </c>
    </row>
    <row r="143" spans="1:15" ht="12.75" customHeight="1">
      <c r="A143" s="215" t="s">
        <v>342</v>
      </c>
      <c r="B143" s="217">
        <v>107</v>
      </c>
      <c r="C143" s="217">
        <v>188</v>
      </c>
      <c r="D143" s="217">
        <v>49</v>
      </c>
      <c r="E143" s="217">
        <v>74</v>
      </c>
      <c r="F143" s="217">
        <v>1010</v>
      </c>
      <c r="G143" s="217">
        <v>1441</v>
      </c>
      <c r="H143" s="217">
        <v>76</v>
      </c>
      <c r="I143" s="217">
        <v>117</v>
      </c>
      <c r="J143" s="217">
        <v>5876</v>
      </c>
      <c r="K143" s="217">
        <v>4907</v>
      </c>
      <c r="L143" s="217">
        <v>41</v>
      </c>
      <c r="M143" s="217">
        <v>69</v>
      </c>
      <c r="N143" s="217">
        <v>1036</v>
      </c>
      <c r="O143" s="217">
        <v>2155</v>
      </c>
    </row>
    <row r="144" spans="1:15" ht="12.75" customHeight="1">
      <c r="A144" s="215" t="s">
        <v>343</v>
      </c>
      <c r="B144" s="217">
        <v>45</v>
      </c>
      <c r="C144" s="217">
        <v>66</v>
      </c>
      <c r="D144" s="217">
        <v>16</v>
      </c>
      <c r="E144" s="217">
        <v>15</v>
      </c>
      <c r="F144" s="217">
        <v>704</v>
      </c>
      <c r="G144" s="217">
        <v>802</v>
      </c>
      <c r="H144" s="217">
        <v>26</v>
      </c>
      <c r="I144" s="217">
        <v>34</v>
      </c>
      <c r="J144" s="217">
        <v>2322</v>
      </c>
      <c r="K144" s="217">
        <v>2909</v>
      </c>
      <c r="L144" s="217">
        <v>16</v>
      </c>
      <c r="M144" s="217">
        <v>25</v>
      </c>
      <c r="N144" s="217">
        <v>878</v>
      </c>
      <c r="O144" s="217">
        <v>2431</v>
      </c>
    </row>
    <row r="145" spans="1:15" ht="12.75" customHeight="1">
      <c r="A145" s="236" t="s">
        <v>344</v>
      </c>
      <c r="B145" s="240">
        <v>39</v>
      </c>
      <c r="C145" s="240">
        <v>63</v>
      </c>
      <c r="D145" s="240">
        <v>18</v>
      </c>
      <c r="E145" s="240">
        <v>36</v>
      </c>
      <c r="F145" s="240">
        <v>308</v>
      </c>
      <c r="G145" s="240">
        <v>491</v>
      </c>
      <c r="H145" s="240">
        <v>21</v>
      </c>
      <c r="I145" s="240">
        <v>25</v>
      </c>
      <c r="J145" s="240">
        <v>762</v>
      </c>
      <c r="K145" s="240">
        <v>988</v>
      </c>
      <c r="L145" s="240">
        <v>18</v>
      </c>
      <c r="M145" s="240">
        <v>36</v>
      </c>
      <c r="N145" s="240">
        <v>408</v>
      </c>
      <c r="O145" s="240">
        <v>952</v>
      </c>
    </row>
    <row r="146" spans="1:15" s="221" customFormat="1" ht="27" customHeight="1">
      <c r="A146" s="327" t="s">
        <v>385</v>
      </c>
      <c r="B146" s="327"/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  <c r="O146" s="327"/>
    </row>
    <row r="147" spans="1:15" ht="15" customHeight="1">
      <c r="A147" s="314" t="s">
        <v>216</v>
      </c>
      <c r="B147" s="242"/>
      <c r="C147" s="243"/>
      <c r="D147" s="316" t="s">
        <v>369</v>
      </c>
      <c r="E147" s="316"/>
      <c r="F147" s="316"/>
      <c r="G147" s="316"/>
      <c r="H147" s="316" t="s">
        <v>370</v>
      </c>
      <c r="I147" s="316"/>
      <c r="J147" s="316"/>
      <c r="K147" s="316"/>
      <c r="L147" s="316" t="s">
        <v>371</v>
      </c>
      <c r="M147" s="316"/>
      <c r="N147" s="316"/>
      <c r="O147" s="316"/>
    </row>
    <row r="148" spans="1:15" ht="15" customHeight="1">
      <c r="A148" s="320"/>
      <c r="D148" s="316" t="s">
        <v>217</v>
      </c>
      <c r="E148" s="316"/>
      <c r="F148" s="319" t="s">
        <v>364</v>
      </c>
      <c r="G148" s="319"/>
      <c r="H148" s="316" t="s">
        <v>217</v>
      </c>
      <c r="I148" s="316"/>
      <c r="J148" s="319" t="s">
        <v>364</v>
      </c>
      <c r="K148" s="319"/>
      <c r="L148" s="316" t="s">
        <v>217</v>
      </c>
      <c r="M148" s="316"/>
      <c r="N148" s="319" t="s">
        <v>364</v>
      </c>
      <c r="O148" s="319"/>
    </row>
    <row r="149" spans="1:15" ht="15">
      <c r="A149" s="315"/>
      <c r="B149" s="244"/>
      <c r="C149" s="245"/>
      <c r="D149" s="219">
        <v>2010</v>
      </c>
      <c r="E149" s="219">
        <v>2000</v>
      </c>
      <c r="F149" s="219">
        <v>2010</v>
      </c>
      <c r="G149" s="219">
        <v>2000</v>
      </c>
      <c r="H149" s="219">
        <v>2010</v>
      </c>
      <c r="I149" s="219">
        <v>2000</v>
      </c>
      <c r="J149" s="219">
        <v>2010</v>
      </c>
      <c r="K149" s="219">
        <v>2000</v>
      </c>
      <c r="L149" s="219">
        <v>2010</v>
      </c>
      <c r="M149" s="219">
        <v>2000</v>
      </c>
      <c r="N149" s="219">
        <v>2010</v>
      </c>
      <c r="O149" s="219">
        <v>2000</v>
      </c>
    </row>
    <row r="150" spans="1:15" s="222" customFormat="1" ht="21" customHeight="1">
      <c r="A150" s="323" t="s">
        <v>358</v>
      </c>
      <c r="B150" s="323"/>
      <c r="C150" s="323"/>
      <c r="D150" s="323"/>
      <c r="E150" s="323"/>
      <c r="F150" s="323"/>
      <c r="G150" s="323"/>
      <c r="H150" s="323"/>
      <c r="I150" s="323"/>
      <c r="J150" s="323"/>
      <c r="K150" s="323"/>
      <c r="L150" s="323"/>
      <c r="M150" s="323"/>
      <c r="N150" s="323"/>
      <c r="O150" s="323"/>
    </row>
    <row r="151" spans="1:15" ht="12.75" customHeight="1">
      <c r="A151" s="218" t="s">
        <v>221</v>
      </c>
      <c r="D151" s="217">
        <v>5</v>
      </c>
      <c r="E151" s="217">
        <v>112</v>
      </c>
      <c r="F151" s="217">
        <v>75</v>
      </c>
      <c r="G151" s="217">
        <v>372</v>
      </c>
      <c r="H151" s="217">
        <v>1</v>
      </c>
      <c r="I151" s="217">
        <v>116</v>
      </c>
      <c r="J151" s="217">
        <v>80</v>
      </c>
      <c r="K151" s="217">
        <v>1837</v>
      </c>
      <c r="L151" s="217">
        <v>1</v>
      </c>
      <c r="M151" s="217">
        <v>22</v>
      </c>
      <c r="N151" s="217">
        <v>17</v>
      </c>
      <c r="O151" s="217">
        <v>349</v>
      </c>
    </row>
    <row r="152" spans="1:15" ht="12.75" customHeight="1">
      <c r="A152" s="218" t="s">
        <v>222</v>
      </c>
      <c r="D152" s="217">
        <v>1</v>
      </c>
      <c r="E152" s="217">
        <v>6</v>
      </c>
      <c r="F152" s="217">
        <v>18</v>
      </c>
      <c r="G152" s="217">
        <v>29</v>
      </c>
      <c r="H152" s="217">
        <v>1</v>
      </c>
      <c r="I152" s="217">
        <v>8</v>
      </c>
      <c r="J152" s="217">
        <v>50</v>
      </c>
      <c r="K152" s="217">
        <v>269</v>
      </c>
      <c r="L152" s="217"/>
      <c r="M152" s="217">
        <v>2</v>
      </c>
      <c r="N152" s="217"/>
      <c r="O152" s="217">
        <v>70</v>
      </c>
    </row>
    <row r="153" spans="1:15" ht="12.75" customHeight="1">
      <c r="A153" s="218" t="s">
        <v>223</v>
      </c>
      <c r="D153" s="217">
        <v>3</v>
      </c>
      <c r="E153" s="217">
        <v>87</v>
      </c>
      <c r="F153" s="217">
        <v>164</v>
      </c>
      <c r="G153" s="217">
        <v>378</v>
      </c>
      <c r="H153" s="217"/>
      <c r="I153" s="217">
        <v>131</v>
      </c>
      <c r="J153" s="217"/>
      <c r="K153" s="217">
        <v>2665</v>
      </c>
      <c r="L153" s="217"/>
      <c r="M153" s="217">
        <v>17</v>
      </c>
      <c r="N153" s="217"/>
      <c r="O153" s="217">
        <v>282</v>
      </c>
    </row>
    <row r="154" spans="1:15" ht="12.75" customHeight="1">
      <c r="A154" s="218" t="s">
        <v>224</v>
      </c>
      <c r="D154" s="217">
        <v>24</v>
      </c>
      <c r="E154" s="217">
        <v>83</v>
      </c>
      <c r="F154" s="217">
        <v>269</v>
      </c>
      <c r="G154" s="217">
        <v>405</v>
      </c>
      <c r="H154" s="217">
        <v>14</v>
      </c>
      <c r="I154" s="217">
        <v>102</v>
      </c>
      <c r="J154" s="217">
        <v>610</v>
      </c>
      <c r="K154" s="217">
        <v>2880</v>
      </c>
      <c r="L154" s="217">
        <v>3</v>
      </c>
      <c r="M154" s="217">
        <v>25</v>
      </c>
      <c r="N154" s="217">
        <v>151</v>
      </c>
      <c r="O154" s="217">
        <v>457</v>
      </c>
    </row>
    <row r="155" spans="1:15" ht="12.75" customHeight="1">
      <c r="A155" s="218" t="s">
        <v>225</v>
      </c>
      <c r="D155" s="217">
        <v>6</v>
      </c>
      <c r="E155" s="217">
        <v>15</v>
      </c>
      <c r="F155" s="217">
        <v>52</v>
      </c>
      <c r="G155" s="217">
        <v>32</v>
      </c>
      <c r="H155" s="217">
        <v>14</v>
      </c>
      <c r="I155" s="217">
        <v>29</v>
      </c>
      <c r="J155" s="217">
        <v>329</v>
      </c>
      <c r="K155" s="217">
        <v>600</v>
      </c>
      <c r="L155" s="217">
        <v>7</v>
      </c>
      <c r="M155" s="217">
        <v>2</v>
      </c>
      <c r="N155" s="217">
        <v>277</v>
      </c>
      <c r="O155" s="217">
        <v>45</v>
      </c>
    </row>
    <row r="156" spans="1:15" ht="12.75" customHeight="1">
      <c r="A156" s="218" t="s">
        <v>226</v>
      </c>
      <c r="D156" s="217">
        <v>2</v>
      </c>
      <c r="E156" s="217">
        <v>91</v>
      </c>
      <c r="F156" s="217">
        <v>6</v>
      </c>
      <c r="G156" s="217">
        <v>347</v>
      </c>
      <c r="H156" s="217">
        <v>2</v>
      </c>
      <c r="I156" s="217">
        <v>98</v>
      </c>
      <c r="J156" s="217">
        <v>65</v>
      </c>
      <c r="K156" s="217">
        <v>3837</v>
      </c>
      <c r="L156" s="217"/>
      <c r="M156" s="217">
        <v>30</v>
      </c>
      <c r="N156" s="217"/>
      <c r="O156" s="217">
        <v>429</v>
      </c>
    </row>
    <row r="157" spans="1:15" ht="12.75" customHeight="1">
      <c r="A157" s="218" t="s">
        <v>227</v>
      </c>
      <c r="D157" s="217">
        <v>5</v>
      </c>
      <c r="E157" s="217">
        <v>306</v>
      </c>
      <c r="F157" s="217">
        <v>867</v>
      </c>
      <c r="G157" s="217">
        <v>702</v>
      </c>
      <c r="H157" s="217">
        <v>2</v>
      </c>
      <c r="I157" s="217">
        <v>534</v>
      </c>
      <c r="J157" s="217">
        <v>50</v>
      </c>
      <c r="K157" s="217">
        <v>15290</v>
      </c>
      <c r="L157" s="217"/>
      <c r="M157" s="217">
        <v>125</v>
      </c>
      <c r="N157" s="217"/>
      <c r="O157" s="217">
        <v>1923</v>
      </c>
    </row>
    <row r="158" spans="1:15" ht="12.75" customHeight="1">
      <c r="A158" s="218" t="s">
        <v>228</v>
      </c>
      <c r="D158" s="217">
        <v>16</v>
      </c>
      <c r="E158" s="217">
        <v>146</v>
      </c>
      <c r="F158" s="217">
        <v>170</v>
      </c>
      <c r="G158" s="217">
        <v>394</v>
      </c>
      <c r="H158" s="217"/>
      <c r="I158" s="217">
        <v>189</v>
      </c>
      <c r="J158" s="217"/>
      <c r="K158" s="217">
        <v>5181</v>
      </c>
      <c r="L158" s="217"/>
      <c r="M158" s="217">
        <v>55</v>
      </c>
      <c r="N158" s="217"/>
      <c r="O158" s="217">
        <v>893</v>
      </c>
    </row>
    <row r="159" spans="1:15" ht="12.75" customHeight="1">
      <c r="A159" s="218" t="s">
        <v>229</v>
      </c>
      <c r="D159" s="217">
        <v>4</v>
      </c>
      <c r="E159" s="217">
        <v>3</v>
      </c>
      <c r="F159" s="217">
        <v>12023</v>
      </c>
      <c r="G159" s="217">
        <v>12283</v>
      </c>
      <c r="H159" s="217">
        <v>7</v>
      </c>
      <c r="I159" s="217">
        <v>1</v>
      </c>
      <c r="J159" s="217">
        <v>607</v>
      </c>
      <c r="K159" s="217">
        <v>45</v>
      </c>
      <c r="L159" s="217">
        <v>3</v>
      </c>
      <c r="M159" s="217">
        <v>1</v>
      </c>
      <c r="N159" s="217">
        <v>46</v>
      </c>
      <c r="O159" s="217">
        <v>11</v>
      </c>
    </row>
    <row r="160" spans="1:15" ht="12.75" customHeight="1">
      <c r="A160" s="218" t="s">
        <v>230</v>
      </c>
      <c r="D160" s="217">
        <v>2</v>
      </c>
      <c r="E160" s="217">
        <v>156</v>
      </c>
      <c r="F160" s="217">
        <v>55</v>
      </c>
      <c r="G160" s="217">
        <v>828</v>
      </c>
      <c r="H160" s="217">
        <v>1</v>
      </c>
      <c r="I160" s="217">
        <v>210</v>
      </c>
      <c r="J160" s="217">
        <v>45</v>
      </c>
      <c r="K160" s="217">
        <v>4173</v>
      </c>
      <c r="L160" s="217">
        <v>1</v>
      </c>
      <c r="M160" s="217">
        <v>49</v>
      </c>
      <c r="N160" s="217">
        <v>14</v>
      </c>
      <c r="O160" s="217">
        <v>455</v>
      </c>
    </row>
    <row r="161" spans="1:15" ht="12.75" customHeight="1">
      <c r="A161" s="218" t="s">
        <v>231</v>
      </c>
      <c r="D161" s="217"/>
      <c r="E161" s="217"/>
      <c r="F161" s="217"/>
      <c r="G161" s="217"/>
      <c r="H161" s="217">
        <v>1</v>
      </c>
      <c r="I161" s="217"/>
      <c r="J161" s="217">
        <v>10</v>
      </c>
      <c r="K161" s="217"/>
      <c r="L161" s="217">
        <v>1</v>
      </c>
      <c r="M161" s="217"/>
      <c r="N161" s="217">
        <v>50</v>
      </c>
      <c r="O161" s="217"/>
    </row>
    <row r="162" spans="1:15" ht="12.75" customHeight="1">
      <c r="A162" s="218" t="s">
        <v>232</v>
      </c>
      <c r="D162" s="217">
        <v>12</v>
      </c>
      <c r="E162" s="217">
        <v>420</v>
      </c>
      <c r="F162" s="217">
        <v>8126</v>
      </c>
      <c r="G162" s="217">
        <v>8924</v>
      </c>
      <c r="H162" s="217">
        <v>1</v>
      </c>
      <c r="I162" s="217">
        <v>575</v>
      </c>
      <c r="J162" s="217">
        <v>1000</v>
      </c>
      <c r="K162" s="217">
        <v>15865</v>
      </c>
      <c r="L162" s="217"/>
      <c r="M162" s="217">
        <v>107</v>
      </c>
      <c r="N162" s="217"/>
      <c r="O162" s="217">
        <v>1047</v>
      </c>
    </row>
    <row r="163" spans="1:15" ht="12.75" customHeight="1">
      <c r="A163" s="218" t="s">
        <v>233</v>
      </c>
      <c r="D163" s="217">
        <v>10</v>
      </c>
      <c r="E163" s="217">
        <v>281</v>
      </c>
      <c r="F163" s="217">
        <v>1182</v>
      </c>
      <c r="G163" s="217">
        <v>1704</v>
      </c>
      <c r="H163" s="217">
        <v>1</v>
      </c>
      <c r="I163" s="217">
        <v>321</v>
      </c>
      <c r="J163" s="217">
        <v>20</v>
      </c>
      <c r="K163" s="217">
        <v>5083</v>
      </c>
      <c r="L163" s="217"/>
      <c r="M163" s="217">
        <v>140</v>
      </c>
      <c r="N163" s="217"/>
      <c r="O163" s="217">
        <v>1870</v>
      </c>
    </row>
    <row r="164" spans="1:15" ht="12.75" customHeight="1">
      <c r="A164" s="218" t="s">
        <v>234</v>
      </c>
      <c r="D164" s="217">
        <v>17</v>
      </c>
      <c r="E164" s="217">
        <v>69</v>
      </c>
      <c r="F164" s="217">
        <v>1427</v>
      </c>
      <c r="G164" s="217">
        <v>453</v>
      </c>
      <c r="H164" s="217">
        <v>11</v>
      </c>
      <c r="I164" s="217">
        <v>97</v>
      </c>
      <c r="J164" s="217">
        <v>303</v>
      </c>
      <c r="K164" s="217">
        <v>2472</v>
      </c>
      <c r="L164" s="217">
        <v>8</v>
      </c>
      <c r="M164" s="217">
        <v>39</v>
      </c>
      <c r="N164" s="217">
        <v>123</v>
      </c>
      <c r="O164" s="217">
        <v>641</v>
      </c>
    </row>
    <row r="165" spans="1:15" ht="12.75" customHeight="1">
      <c r="A165" s="218" t="s">
        <v>235</v>
      </c>
      <c r="D165" s="217">
        <v>6</v>
      </c>
      <c r="E165" s="217">
        <v>61</v>
      </c>
      <c r="F165" s="217">
        <v>43</v>
      </c>
      <c r="G165" s="217">
        <v>445</v>
      </c>
      <c r="H165" s="217">
        <v>3</v>
      </c>
      <c r="I165" s="217">
        <v>76</v>
      </c>
      <c r="J165" s="217">
        <v>70</v>
      </c>
      <c r="K165" s="217">
        <v>1882</v>
      </c>
      <c r="L165" s="217">
        <v>2</v>
      </c>
      <c r="M165" s="217">
        <v>31</v>
      </c>
      <c r="N165" s="217">
        <v>25</v>
      </c>
      <c r="O165" s="217">
        <v>472</v>
      </c>
    </row>
    <row r="166" spans="1:15" ht="12.75" customHeight="1">
      <c r="A166" s="218" t="s">
        <v>236</v>
      </c>
      <c r="D166" s="217">
        <v>2</v>
      </c>
      <c r="E166" s="217">
        <v>43</v>
      </c>
      <c r="F166" s="217">
        <v>20</v>
      </c>
      <c r="G166" s="217">
        <v>188</v>
      </c>
      <c r="H166" s="217">
        <v>1</v>
      </c>
      <c r="I166" s="217">
        <v>55</v>
      </c>
      <c r="J166" s="217">
        <v>60</v>
      </c>
      <c r="K166" s="217">
        <v>1430</v>
      </c>
      <c r="L166" s="217">
        <v>1</v>
      </c>
      <c r="M166" s="217">
        <v>43</v>
      </c>
      <c r="N166" s="217">
        <v>55</v>
      </c>
      <c r="O166" s="217">
        <v>883</v>
      </c>
    </row>
    <row r="167" spans="1:15" ht="12.75" customHeight="1">
      <c r="A167" s="218" t="s">
        <v>237</v>
      </c>
      <c r="D167" s="217">
        <v>2</v>
      </c>
      <c r="E167" s="217">
        <v>6</v>
      </c>
      <c r="F167" s="217">
        <v>457</v>
      </c>
      <c r="G167" s="217">
        <v>13</v>
      </c>
      <c r="H167" s="217"/>
      <c r="I167" s="217">
        <v>10</v>
      </c>
      <c r="J167" s="217"/>
      <c r="K167" s="217">
        <v>261</v>
      </c>
      <c r="L167" s="217"/>
      <c r="M167" s="217">
        <v>2</v>
      </c>
      <c r="N167" s="217"/>
      <c r="O167" s="217">
        <v>80</v>
      </c>
    </row>
    <row r="168" spans="1:15" ht="12.75" customHeight="1">
      <c r="A168" s="218" t="s">
        <v>238</v>
      </c>
      <c r="D168" s="217">
        <v>9</v>
      </c>
      <c r="E168" s="217">
        <v>25</v>
      </c>
      <c r="F168" s="217">
        <v>76</v>
      </c>
      <c r="G168" s="217">
        <v>60</v>
      </c>
      <c r="H168" s="217">
        <v>6</v>
      </c>
      <c r="I168" s="217">
        <v>32</v>
      </c>
      <c r="J168" s="217">
        <v>235</v>
      </c>
      <c r="K168" s="217">
        <v>666</v>
      </c>
      <c r="L168" s="217">
        <v>6</v>
      </c>
      <c r="M168" s="217">
        <v>33</v>
      </c>
      <c r="N168" s="217">
        <v>143</v>
      </c>
      <c r="O168" s="217">
        <v>858</v>
      </c>
    </row>
    <row r="169" spans="1:15" ht="12.75" customHeight="1">
      <c r="A169" s="218" t="s">
        <v>239</v>
      </c>
      <c r="D169" s="217">
        <v>1</v>
      </c>
      <c r="E169" s="217">
        <v>19</v>
      </c>
      <c r="F169" s="217">
        <v>10</v>
      </c>
      <c r="G169" s="217">
        <v>111</v>
      </c>
      <c r="H169" s="217"/>
      <c r="I169" s="217">
        <v>24</v>
      </c>
      <c r="J169" s="217"/>
      <c r="K169" s="217">
        <v>540</v>
      </c>
      <c r="L169" s="217"/>
      <c r="M169" s="217">
        <v>11</v>
      </c>
      <c r="N169" s="217"/>
      <c r="O169" s="217">
        <v>177</v>
      </c>
    </row>
    <row r="170" spans="1:15" ht="12.75" customHeight="1">
      <c r="A170" s="218" t="s">
        <v>241</v>
      </c>
      <c r="D170" s="217"/>
      <c r="E170" s="217">
        <v>19</v>
      </c>
      <c r="F170" s="217"/>
      <c r="G170" s="217">
        <v>40</v>
      </c>
      <c r="H170" s="217"/>
      <c r="I170" s="217">
        <v>43</v>
      </c>
      <c r="J170" s="217"/>
      <c r="K170" s="217">
        <v>1130</v>
      </c>
      <c r="L170" s="217"/>
      <c r="M170" s="217">
        <v>7</v>
      </c>
      <c r="N170" s="217"/>
      <c r="O170" s="217">
        <v>88</v>
      </c>
    </row>
    <row r="171" spans="1:15" ht="12.75" customHeight="1">
      <c r="A171" s="218" t="s">
        <v>242</v>
      </c>
      <c r="D171" s="217">
        <v>10</v>
      </c>
      <c r="E171" s="217">
        <v>246</v>
      </c>
      <c r="F171" s="217">
        <v>105</v>
      </c>
      <c r="G171" s="217">
        <v>708</v>
      </c>
      <c r="H171" s="217">
        <v>8</v>
      </c>
      <c r="I171" s="217">
        <v>321</v>
      </c>
      <c r="J171" s="217">
        <v>301</v>
      </c>
      <c r="K171" s="217">
        <v>9231</v>
      </c>
      <c r="L171" s="217">
        <v>4</v>
      </c>
      <c r="M171" s="217">
        <v>111</v>
      </c>
      <c r="N171" s="217">
        <v>65</v>
      </c>
      <c r="O171" s="217">
        <v>2226</v>
      </c>
    </row>
    <row r="172" spans="1:15" ht="12.75" customHeight="1">
      <c r="A172" s="218" t="s">
        <v>243</v>
      </c>
      <c r="D172" s="217">
        <v>1</v>
      </c>
      <c r="E172" s="217">
        <v>120</v>
      </c>
      <c r="F172" s="217">
        <v>7</v>
      </c>
      <c r="G172" s="217">
        <v>218</v>
      </c>
      <c r="H172" s="217"/>
      <c r="I172" s="217">
        <v>145</v>
      </c>
      <c r="J172" s="217"/>
      <c r="K172" s="217">
        <v>2706</v>
      </c>
      <c r="L172" s="217"/>
      <c r="M172" s="217">
        <v>91</v>
      </c>
      <c r="N172" s="217"/>
      <c r="O172" s="217">
        <v>1300</v>
      </c>
    </row>
    <row r="173" spans="1:15" ht="12.75" customHeight="1">
      <c r="A173" s="218" t="s">
        <v>244</v>
      </c>
      <c r="D173" s="217">
        <v>3</v>
      </c>
      <c r="E173" s="217">
        <v>25</v>
      </c>
      <c r="F173" s="217">
        <v>55</v>
      </c>
      <c r="G173" s="217">
        <v>81</v>
      </c>
      <c r="H173" s="217">
        <v>1</v>
      </c>
      <c r="I173" s="217">
        <v>34</v>
      </c>
      <c r="J173" s="217">
        <v>24</v>
      </c>
      <c r="K173" s="217">
        <v>748</v>
      </c>
      <c r="L173" s="217">
        <v>1</v>
      </c>
      <c r="M173" s="217">
        <v>4</v>
      </c>
      <c r="N173" s="217">
        <v>10</v>
      </c>
      <c r="O173" s="217">
        <v>88</v>
      </c>
    </row>
    <row r="174" spans="1:15" ht="12.75" customHeight="1">
      <c r="A174" s="218" t="s">
        <v>245</v>
      </c>
      <c r="D174" s="217"/>
      <c r="E174" s="217">
        <v>44</v>
      </c>
      <c r="F174" s="217"/>
      <c r="G174" s="217">
        <v>84</v>
      </c>
      <c r="H174" s="217"/>
      <c r="I174" s="217">
        <v>79</v>
      </c>
      <c r="J174" s="217"/>
      <c r="K174" s="217">
        <v>811</v>
      </c>
      <c r="L174" s="217"/>
      <c r="M174" s="217">
        <v>6</v>
      </c>
      <c r="N174" s="217"/>
      <c r="O174" s="217">
        <v>159</v>
      </c>
    </row>
    <row r="175" spans="1:15" ht="12.75" customHeight="1">
      <c r="A175" s="218" t="s">
        <v>395</v>
      </c>
      <c r="D175" s="217">
        <v>1</v>
      </c>
      <c r="E175" s="217">
        <v>73</v>
      </c>
      <c r="F175" s="217">
        <v>3</v>
      </c>
      <c r="G175" s="217">
        <v>142</v>
      </c>
      <c r="H175" s="217"/>
      <c r="I175" s="217">
        <v>181</v>
      </c>
      <c r="J175" s="217"/>
      <c r="K175" s="217">
        <v>3753</v>
      </c>
      <c r="L175" s="217"/>
      <c r="M175" s="217">
        <v>163</v>
      </c>
      <c r="N175" s="217"/>
      <c r="O175" s="217">
        <v>2344</v>
      </c>
    </row>
    <row r="176" spans="1:15" ht="12.75" customHeight="1">
      <c r="A176" s="218" t="s">
        <v>246</v>
      </c>
      <c r="D176" s="217"/>
      <c r="E176" s="217">
        <v>154</v>
      </c>
      <c r="F176" s="217"/>
      <c r="G176" s="217">
        <v>291</v>
      </c>
      <c r="H176" s="217"/>
      <c r="I176" s="217">
        <v>153</v>
      </c>
      <c r="J176" s="217"/>
      <c r="K176" s="217">
        <v>3637</v>
      </c>
      <c r="L176" s="217"/>
      <c r="M176" s="217">
        <v>75</v>
      </c>
      <c r="N176" s="217"/>
      <c r="O176" s="217">
        <v>1115</v>
      </c>
    </row>
    <row r="177" spans="1:15" ht="12.75" customHeight="1">
      <c r="A177" s="218" t="s">
        <v>247</v>
      </c>
      <c r="D177" s="217">
        <v>5</v>
      </c>
      <c r="E177" s="217">
        <v>158</v>
      </c>
      <c r="F177" s="217">
        <v>42</v>
      </c>
      <c r="G177" s="217">
        <v>581</v>
      </c>
      <c r="H177" s="217">
        <v>4</v>
      </c>
      <c r="I177" s="217">
        <v>224</v>
      </c>
      <c r="J177" s="217">
        <v>123</v>
      </c>
      <c r="K177" s="217">
        <v>5085</v>
      </c>
      <c r="L177" s="217">
        <v>3</v>
      </c>
      <c r="M177" s="217">
        <v>132</v>
      </c>
      <c r="N177" s="217">
        <v>1218</v>
      </c>
      <c r="O177" s="217">
        <v>1965</v>
      </c>
    </row>
    <row r="178" spans="1:15" ht="12.75" customHeight="1">
      <c r="A178" s="218" t="s">
        <v>248</v>
      </c>
      <c r="D178" s="217">
        <v>12</v>
      </c>
      <c r="E178" s="217">
        <v>63</v>
      </c>
      <c r="F178" s="217">
        <v>42</v>
      </c>
      <c r="G178" s="217">
        <v>206</v>
      </c>
      <c r="H178" s="217">
        <v>22</v>
      </c>
      <c r="I178" s="217">
        <v>88</v>
      </c>
      <c r="J178" s="217">
        <v>412</v>
      </c>
      <c r="K178" s="217">
        <v>2343</v>
      </c>
      <c r="L178" s="217">
        <v>9</v>
      </c>
      <c r="M178" s="217">
        <v>30</v>
      </c>
      <c r="N178" s="217">
        <v>127</v>
      </c>
      <c r="O178" s="217">
        <v>422</v>
      </c>
    </row>
    <row r="179" spans="1:15" ht="12.75" customHeight="1">
      <c r="A179" s="218" t="s">
        <v>249</v>
      </c>
      <c r="D179" s="217">
        <v>1</v>
      </c>
      <c r="E179" s="217">
        <v>70</v>
      </c>
      <c r="F179" s="217">
        <v>200</v>
      </c>
      <c r="G179" s="217">
        <v>149</v>
      </c>
      <c r="H179" s="217">
        <v>1</v>
      </c>
      <c r="I179" s="217">
        <v>85</v>
      </c>
      <c r="J179" s="217">
        <v>10</v>
      </c>
      <c r="K179" s="217">
        <v>1381</v>
      </c>
      <c r="L179" s="217">
        <v>1</v>
      </c>
      <c r="M179" s="217">
        <v>58</v>
      </c>
      <c r="N179" s="217">
        <v>100</v>
      </c>
      <c r="O179" s="217">
        <v>821</v>
      </c>
    </row>
    <row r="180" spans="1:15" ht="12.75" customHeight="1">
      <c r="A180" s="218" t="s">
        <v>250</v>
      </c>
      <c r="D180" s="217"/>
      <c r="E180" s="217"/>
      <c r="F180" s="217"/>
      <c r="G180" s="217"/>
      <c r="H180" s="217">
        <v>1</v>
      </c>
      <c r="I180" s="217">
        <v>11</v>
      </c>
      <c r="J180" s="217">
        <v>40</v>
      </c>
      <c r="K180" s="217">
        <v>221</v>
      </c>
      <c r="L180" s="217"/>
      <c r="M180" s="217">
        <v>2</v>
      </c>
      <c r="N180" s="217"/>
      <c r="O180" s="217">
        <v>15</v>
      </c>
    </row>
    <row r="181" spans="1:15" ht="12.75" customHeight="1">
      <c r="A181" s="218" t="s">
        <v>251</v>
      </c>
      <c r="D181" s="217">
        <v>3</v>
      </c>
      <c r="E181" s="217">
        <v>221</v>
      </c>
      <c r="F181" s="217">
        <v>15</v>
      </c>
      <c r="G181" s="217">
        <v>379</v>
      </c>
      <c r="H181" s="217">
        <v>12</v>
      </c>
      <c r="I181" s="217">
        <v>377</v>
      </c>
      <c r="J181" s="217">
        <v>337</v>
      </c>
      <c r="K181" s="217">
        <v>8821</v>
      </c>
      <c r="L181" s="217">
        <v>3</v>
      </c>
      <c r="M181" s="217">
        <v>130</v>
      </c>
      <c r="N181" s="217">
        <v>69</v>
      </c>
      <c r="O181" s="217">
        <v>1817</v>
      </c>
    </row>
    <row r="182" spans="1:15" ht="12.75" customHeight="1">
      <c r="A182" s="218" t="s">
        <v>252</v>
      </c>
      <c r="D182" s="217">
        <v>1</v>
      </c>
      <c r="E182" s="217">
        <v>20</v>
      </c>
      <c r="F182" s="217">
        <v>70</v>
      </c>
      <c r="G182" s="217">
        <v>100</v>
      </c>
      <c r="H182" s="217">
        <v>1</v>
      </c>
      <c r="I182" s="217">
        <v>27</v>
      </c>
      <c r="J182" s="217">
        <v>9</v>
      </c>
      <c r="K182" s="217">
        <v>1779</v>
      </c>
      <c r="L182" s="217">
        <v>1</v>
      </c>
      <c r="M182" s="217">
        <v>17</v>
      </c>
      <c r="N182" s="217">
        <v>3</v>
      </c>
      <c r="O182" s="217">
        <v>367</v>
      </c>
    </row>
    <row r="183" spans="1:15" ht="12.75" customHeight="1">
      <c r="A183" s="218" t="s">
        <v>253</v>
      </c>
      <c r="D183" s="217">
        <v>9</v>
      </c>
      <c r="E183" s="217">
        <v>83</v>
      </c>
      <c r="F183" s="217">
        <v>143</v>
      </c>
      <c r="G183" s="217">
        <v>433</v>
      </c>
      <c r="H183" s="217">
        <v>4</v>
      </c>
      <c r="I183" s="217">
        <v>51</v>
      </c>
      <c r="J183" s="217">
        <v>640</v>
      </c>
      <c r="K183" s="217">
        <v>3000</v>
      </c>
      <c r="L183" s="217">
        <v>1</v>
      </c>
      <c r="M183" s="217">
        <v>8</v>
      </c>
      <c r="N183" s="217">
        <v>30</v>
      </c>
      <c r="O183" s="217">
        <v>115</v>
      </c>
    </row>
    <row r="184" spans="1:15" ht="12.75" customHeight="1">
      <c r="A184" s="218" t="s">
        <v>254</v>
      </c>
      <c r="D184" s="217">
        <v>2</v>
      </c>
      <c r="E184" s="217">
        <v>27</v>
      </c>
      <c r="F184" s="217">
        <v>12</v>
      </c>
      <c r="G184" s="217">
        <v>123</v>
      </c>
      <c r="H184" s="217"/>
      <c r="I184" s="217">
        <v>62</v>
      </c>
      <c r="J184" s="217"/>
      <c r="K184" s="217">
        <v>1580</v>
      </c>
      <c r="L184" s="217"/>
      <c r="M184" s="217">
        <v>18</v>
      </c>
      <c r="N184" s="217"/>
      <c r="O184" s="217">
        <v>305</v>
      </c>
    </row>
    <row r="185" spans="1:15" ht="12.75" customHeight="1">
      <c r="A185" s="218" t="s">
        <v>255</v>
      </c>
      <c r="D185" s="217"/>
      <c r="E185" s="217">
        <v>10</v>
      </c>
      <c r="F185" s="217"/>
      <c r="G185" s="217">
        <v>93</v>
      </c>
      <c r="H185" s="217">
        <v>1</v>
      </c>
      <c r="I185" s="217">
        <v>20</v>
      </c>
      <c r="J185" s="217">
        <v>1500</v>
      </c>
      <c r="K185" s="217">
        <v>678</v>
      </c>
      <c r="L185" s="217">
        <v>2</v>
      </c>
      <c r="M185" s="217">
        <v>12</v>
      </c>
      <c r="N185" s="217">
        <v>16100</v>
      </c>
      <c r="O185" s="217">
        <v>291</v>
      </c>
    </row>
    <row r="186" spans="1:15" ht="12.75" customHeight="1">
      <c r="A186" s="218" t="s">
        <v>315</v>
      </c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</row>
    <row r="187" spans="1:15" ht="12.75" customHeight="1">
      <c r="A187" s="218" t="s">
        <v>256</v>
      </c>
      <c r="D187" s="217">
        <v>2</v>
      </c>
      <c r="E187" s="217">
        <v>58</v>
      </c>
      <c r="F187" s="217">
        <v>504</v>
      </c>
      <c r="G187" s="217">
        <v>611</v>
      </c>
      <c r="H187" s="217"/>
      <c r="I187" s="217">
        <v>33</v>
      </c>
      <c r="J187" s="217"/>
      <c r="K187" s="217">
        <v>668</v>
      </c>
      <c r="L187" s="217"/>
      <c r="M187" s="217">
        <v>4</v>
      </c>
      <c r="N187" s="217"/>
      <c r="O187" s="217">
        <v>39</v>
      </c>
    </row>
    <row r="188" spans="1:15" ht="12.75" customHeight="1">
      <c r="A188" s="218" t="s">
        <v>257</v>
      </c>
      <c r="D188" s="217">
        <v>5</v>
      </c>
      <c r="E188" s="217">
        <v>23</v>
      </c>
      <c r="F188" s="217">
        <v>165</v>
      </c>
      <c r="G188" s="217">
        <v>659</v>
      </c>
      <c r="H188" s="217">
        <v>2</v>
      </c>
      <c r="I188" s="217">
        <v>26</v>
      </c>
      <c r="J188" s="217">
        <v>65</v>
      </c>
      <c r="K188" s="217">
        <v>912</v>
      </c>
      <c r="L188" s="217"/>
      <c r="M188" s="217">
        <v>10</v>
      </c>
      <c r="N188" s="217"/>
      <c r="O188" s="217">
        <v>167</v>
      </c>
    </row>
    <row r="189" spans="1:15" ht="12.75" customHeight="1">
      <c r="A189" s="218" t="s">
        <v>258</v>
      </c>
      <c r="D189" s="217">
        <v>9</v>
      </c>
      <c r="E189" s="217"/>
      <c r="F189" s="217">
        <v>734</v>
      </c>
      <c r="G189" s="217"/>
      <c r="H189" s="217">
        <v>3</v>
      </c>
      <c r="I189" s="217"/>
      <c r="J189" s="217">
        <v>124</v>
      </c>
      <c r="K189" s="217"/>
      <c r="L189" s="217">
        <v>2</v>
      </c>
      <c r="M189" s="217"/>
      <c r="N189" s="217">
        <v>23</v>
      </c>
      <c r="O189" s="217"/>
    </row>
    <row r="190" spans="1:15" ht="12.75" customHeight="1">
      <c r="A190" s="218" t="s">
        <v>259</v>
      </c>
      <c r="D190" s="217">
        <v>1</v>
      </c>
      <c r="E190" s="217">
        <v>8</v>
      </c>
      <c r="F190" s="217">
        <v>1955</v>
      </c>
      <c r="G190" s="217">
        <v>2056</v>
      </c>
      <c r="H190" s="217"/>
      <c r="I190" s="217">
        <v>26</v>
      </c>
      <c r="J190" s="217"/>
      <c r="K190" s="217">
        <v>292</v>
      </c>
      <c r="L190" s="217"/>
      <c r="M190" s="217">
        <v>3</v>
      </c>
      <c r="N190" s="217"/>
      <c r="O190" s="217">
        <v>21</v>
      </c>
    </row>
    <row r="191" spans="1:15" ht="12.75" customHeight="1">
      <c r="A191" s="218" t="s">
        <v>260</v>
      </c>
      <c r="D191" s="217">
        <v>2</v>
      </c>
      <c r="E191" s="217">
        <v>24</v>
      </c>
      <c r="F191" s="217">
        <v>11</v>
      </c>
      <c r="G191" s="217">
        <v>82</v>
      </c>
      <c r="H191" s="217">
        <v>2</v>
      </c>
      <c r="I191" s="217">
        <v>23</v>
      </c>
      <c r="J191" s="217">
        <v>150</v>
      </c>
      <c r="K191" s="217">
        <v>500</v>
      </c>
      <c r="L191" s="217">
        <v>1</v>
      </c>
      <c r="M191" s="217">
        <v>9</v>
      </c>
      <c r="N191" s="217">
        <v>50</v>
      </c>
      <c r="O191" s="217">
        <v>167</v>
      </c>
    </row>
    <row r="192" spans="1:15" ht="12.75" customHeight="1">
      <c r="A192" s="218" t="s">
        <v>261</v>
      </c>
      <c r="D192" s="217">
        <v>4</v>
      </c>
      <c r="E192" s="217">
        <v>1152</v>
      </c>
      <c r="F192" s="217">
        <v>67</v>
      </c>
      <c r="G192" s="217">
        <v>1762</v>
      </c>
      <c r="H192" s="217">
        <v>2</v>
      </c>
      <c r="I192" s="217">
        <v>1588</v>
      </c>
      <c r="J192" s="217">
        <v>30</v>
      </c>
      <c r="K192" s="217">
        <v>20585</v>
      </c>
      <c r="L192" s="217">
        <v>1</v>
      </c>
      <c r="M192" s="217">
        <v>705</v>
      </c>
      <c r="N192" s="217">
        <v>7</v>
      </c>
      <c r="O192" s="217">
        <v>6845</v>
      </c>
    </row>
    <row r="193" spans="1:15" ht="12.75" customHeight="1">
      <c r="A193" s="218" t="s">
        <v>262</v>
      </c>
      <c r="D193" s="217"/>
      <c r="E193" s="217">
        <v>3</v>
      </c>
      <c r="F193" s="217"/>
      <c r="G193" s="217">
        <v>11</v>
      </c>
      <c r="H193" s="217">
        <v>2</v>
      </c>
      <c r="I193" s="217">
        <v>4</v>
      </c>
      <c r="J193" s="217">
        <v>400</v>
      </c>
      <c r="K193" s="217">
        <v>195</v>
      </c>
      <c r="L193" s="217"/>
      <c r="M193" s="217">
        <v>1</v>
      </c>
      <c r="N193" s="217"/>
      <c r="O193" s="217">
        <v>20</v>
      </c>
    </row>
    <row r="194" spans="1:15" ht="12.75" customHeight="1">
      <c r="A194" s="218" t="s">
        <v>263</v>
      </c>
      <c r="D194" s="217">
        <v>2</v>
      </c>
      <c r="E194" s="217">
        <v>127</v>
      </c>
      <c r="F194" s="217">
        <v>29</v>
      </c>
      <c r="G194" s="217">
        <v>224</v>
      </c>
      <c r="H194" s="217">
        <v>1</v>
      </c>
      <c r="I194" s="217">
        <v>145</v>
      </c>
      <c r="J194" s="217">
        <v>50</v>
      </c>
      <c r="K194" s="217">
        <v>2152</v>
      </c>
      <c r="L194" s="217"/>
      <c r="M194" s="217">
        <v>111</v>
      </c>
      <c r="N194" s="217"/>
      <c r="O194" s="217">
        <v>1346</v>
      </c>
    </row>
    <row r="195" spans="1:15" ht="12.75" customHeight="1">
      <c r="A195" s="218" t="s">
        <v>264</v>
      </c>
      <c r="D195" s="217">
        <v>25</v>
      </c>
      <c r="E195" s="217">
        <v>410</v>
      </c>
      <c r="F195" s="217">
        <v>549</v>
      </c>
      <c r="G195" s="217">
        <v>741</v>
      </c>
      <c r="H195" s="217">
        <v>9</v>
      </c>
      <c r="I195" s="217">
        <v>556</v>
      </c>
      <c r="J195" s="217">
        <v>287</v>
      </c>
      <c r="K195" s="217">
        <v>7769</v>
      </c>
      <c r="L195" s="217">
        <v>3</v>
      </c>
      <c r="M195" s="217">
        <v>197</v>
      </c>
      <c r="N195" s="217">
        <v>51</v>
      </c>
      <c r="O195" s="217">
        <v>1867</v>
      </c>
    </row>
    <row r="196" spans="1:15" ht="12.75" customHeight="1">
      <c r="A196" s="218" t="s">
        <v>265</v>
      </c>
      <c r="D196" s="217">
        <v>5</v>
      </c>
      <c r="E196" s="217">
        <v>78</v>
      </c>
      <c r="F196" s="217">
        <v>3576</v>
      </c>
      <c r="G196" s="217">
        <v>158</v>
      </c>
      <c r="H196" s="217">
        <v>5</v>
      </c>
      <c r="I196" s="217">
        <v>90</v>
      </c>
      <c r="J196" s="217">
        <v>158</v>
      </c>
      <c r="K196" s="217">
        <v>1980</v>
      </c>
      <c r="L196" s="217">
        <v>3</v>
      </c>
      <c r="M196" s="217">
        <v>45</v>
      </c>
      <c r="N196" s="217">
        <v>40</v>
      </c>
      <c r="O196" s="217">
        <v>691</v>
      </c>
    </row>
    <row r="197" spans="1:15" ht="12.75" customHeight="1">
      <c r="A197" s="218" t="s">
        <v>266</v>
      </c>
      <c r="D197" s="217"/>
      <c r="E197" s="217">
        <v>10</v>
      </c>
      <c r="F197" s="217"/>
      <c r="G197" s="217">
        <v>19</v>
      </c>
      <c r="H197" s="217"/>
      <c r="I197" s="217">
        <v>13</v>
      </c>
      <c r="J197" s="217"/>
      <c r="K197" s="217">
        <v>302</v>
      </c>
      <c r="L197" s="217"/>
      <c r="M197" s="217">
        <v>12</v>
      </c>
      <c r="N197" s="217"/>
      <c r="O197" s="217">
        <v>237</v>
      </c>
    </row>
    <row r="198" spans="1:15" ht="12.75" customHeight="1">
      <c r="A198" s="218" t="s">
        <v>267</v>
      </c>
      <c r="D198" s="217">
        <v>5</v>
      </c>
      <c r="E198" s="217">
        <v>16</v>
      </c>
      <c r="F198" s="217">
        <v>271</v>
      </c>
      <c r="G198" s="217">
        <v>74</v>
      </c>
      <c r="H198" s="217">
        <v>9</v>
      </c>
      <c r="I198" s="217">
        <v>21</v>
      </c>
      <c r="J198" s="217">
        <v>200220</v>
      </c>
      <c r="K198" s="217">
        <v>31009</v>
      </c>
      <c r="L198" s="217">
        <v>3</v>
      </c>
      <c r="M198" s="217">
        <v>7</v>
      </c>
      <c r="N198" s="217">
        <v>40</v>
      </c>
      <c r="O198" s="217">
        <v>118</v>
      </c>
    </row>
    <row r="199" spans="1:15" ht="12.75" customHeight="1">
      <c r="A199" s="218" t="s">
        <v>268</v>
      </c>
      <c r="D199" s="217"/>
      <c r="E199" s="217">
        <v>3</v>
      </c>
      <c r="F199" s="217"/>
      <c r="G199" s="217">
        <v>8</v>
      </c>
      <c r="H199" s="217"/>
      <c r="I199" s="217">
        <v>4</v>
      </c>
      <c r="J199" s="217"/>
      <c r="K199" s="217">
        <v>52</v>
      </c>
      <c r="L199" s="217"/>
      <c r="M199" s="217"/>
      <c r="N199" s="217"/>
      <c r="O199" s="217"/>
    </row>
    <row r="200" spans="1:18" s="221" customFormat="1" ht="27" customHeight="1">
      <c r="A200" s="327" t="s">
        <v>385</v>
      </c>
      <c r="B200" s="327"/>
      <c r="C200" s="327"/>
      <c r="D200" s="327"/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R200"/>
    </row>
    <row r="201" spans="1:15" ht="15" customHeight="1">
      <c r="A201" s="314" t="s">
        <v>216</v>
      </c>
      <c r="B201" s="242"/>
      <c r="C201" s="243"/>
      <c r="D201" s="316" t="s">
        <v>369</v>
      </c>
      <c r="E201" s="316"/>
      <c r="F201" s="316"/>
      <c r="G201" s="316"/>
      <c r="H201" s="316" t="s">
        <v>370</v>
      </c>
      <c r="I201" s="316"/>
      <c r="J201" s="316"/>
      <c r="K201" s="316"/>
      <c r="L201" s="316" t="s">
        <v>371</v>
      </c>
      <c r="M201" s="316"/>
      <c r="N201" s="316"/>
      <c r="O201" s="316"/>
    </row>
    <row r="202" spans="1:15" ht="15" customHeight="1">
      <c r="A202" s="320"/>
      <c r="D202" s="316" t="s">
        <v>217</v>
      </c>
      <c r="E202" s="316"/>
      <c r="F202" s="319" t="s">
        <v>364</v>
      </c>
      <c r="G202" s="319"/>
      <c r="H202" s="316" t="s">
        <v>217</v>
      </c>
      <c r="I202" s="316"/>
      <c r="J202" s="319" t="s">
        <v>364</v>
      </c>
      <c r="K202" s="319"/>
      <c r="L202" s="316" t="s">
        <v>217</v>
      </c>
      <c r="M202" s="316"/>
      <c r="N202" s="319" t="s">
        <v>364</v>
      </c>
      <c r="O202" s="319"/>
    </row>
    <row r="203" spans="1:15" ht="15">
      <c r="A203" s="315"/>
      <c r="B203" s="244"/>
      <c r="C203" s="245"/>
      <c r="D203" s="219">
        <v>2010</v>
      </c>
      <c r="E203" s="219">
        <v>2000</v>
      </c>
      <c r="F203" s="219">
        <v>2010</v>
      </c>
      <c r="G203" s="219">
        <v>2000</v>
      </c>
      <c r="H203" s="219">
        <v>2010</v>
      </c>
      <c r="I203" s="219">
        <v>2000</v>
      </c>
      <c r="J203" s="219">
        <v>2010</v>
      </c>
      <c r="K203" s="219">
        <v>2000</v>
      </c>
      <c r="L203" s="219">
        <v>2010</v>
      </c>
      <c r="M203" s="219">
        <v>2000</v>
      </c>
      <c r="N203" s="219">
        <v>2010</v>
      </c>
      <c r="O203" s="219">
        <v>2000</v>
      </c>
    </row>
    <row r="204" spans="1:15" ht="18.75" customHeight="1">
      <c r="A204" s="218" t="s">
        <v>269</v>
      </c>
      <c r="D204" s="217">
        <v>4</v>
      </c>
      <c r="E204" s="217">
        <v>150</v>
      </c>
      <c r="F204" s="217">
        <v>519</v>
      </c>
      <c r="G204" s="217">
        <v>993</v>
      </c>
      <c r="H204" s="217">
        <v>1</v>
      </c>
      <c r="I204" s="217">
        <v>171</v>
      </c>
      <c r="J204" s="217">
        <v>60</v>
      </c>
      <c r="K204" s="217">
        <v>5495</v>
      </c>
      <c r="L204" s="217"/>
      <c r="M204" s="217">
        <v>73</v>
      </c>
      <c r="N204" s="217"/>
      <c r="O204" s="217">
        <v>1120</v>
      </c>
    </row>
    <row r="205" spans="1:15" ht="12.75" customHeight="1">
      <c r="A205" s="218" t="s">
        <v>270</v>
      </c>
      <c r="D205" s="217">
        <v>1</v>
      </c>
      <c r="E205" s="217">
        <v>3</v>
      </c>
      <c r="F205" s="217">
        <v>2</v>
      </c>
      <c r="G205" s="217">
        <v>7</v>
      </c>
      <c r="H205" s="217">
        <v>1</v>
      </c>
      <c r="I205" s="217">
        <v>5</v>
      </c>
      <c r="J205" s="217">
        <v>20</v>
      </c>
      <c r="K205" s="217">
        <v>430</v>
      </c>
      <c r="L205" s="217"/>
      <c r="M205" s="217">
        <v>2</v>
      </c>
      <c r="N205" s="217"/>
      <c r="O205" s="217">
        <v>113</v>
      </c>
    </row>
    <row r="206" spans="1:15" ht="12.75" customHeight="1">
      <c r="A206" s="218" t="s">
        <v>271</v>
      </c>
      <c r="D206" s="217">
        <v>3</v>
      </c>
      <c r="E206" s="217">
        <v>42</v>
      </c>
      <c r="F206" s="217">
        <v>176</v>
      </c>
      <c r="G206" s="217">
        <v>438</v>
      </c>
      <c r="H206" s="217"/>
      <c r="I206" s="217">
        <v>63</v>
      </c>
      <c r="J206" s="217"/>
      <c r="K206" s="217">
        <v>1064</v>
      </c>
      <c r="L206" s="217"/>
      <c r="M206" s="217">
        <v>15</v>
      </c>
      <c r="N206" s="217"/>
      <c r="O206" s="217">
        <v>215</v>
      </c>
    </row>
    <row r="207" spans="1:15" ht="12.75" customHeight="1">
      <c r="A207" s="218" t="s">
        <v>272</v>
      </c>
      <c r="D207" s="217">
        <v>3</v>
      </c>
      <c r="E207" s="217">
        <v>245</v>
      </c>
      <c r="F207" s="217">
        <v>1057</v>
      </c>
      <c r="G207" s="217">
        <v>403</v>
      </c>
      <c r="H207" s="217">
        <v>2</v>
      </c>
      <c r="I207" s="217">
        <v>265</v>
      </c>
      <c r="J207" s="217">
        <v>2452</v>
      </c>
      <c r="K207" s="217">
        <v>6479</v>
      </c>
      <c r="L207" s="217"/>
      <c r="M207" s="217">
        <v>53</v>
      </c>
      <c r="N207" s="217"/>
      <c r="O207" s="217">
        <v>1032</v>
      </c>
    </row>
    <row r="208" spans="1:15" ht="12.75" customHeight="1">
      <c r="A208" s="218" t="s">
        <v>273</v>
      </c>
      <c r="D208" s="217"/>
      <c r="E208" s="217"/>
      <c r="F208" s="217"/>
      <c r="G208" s="217"/>
      <c r="H208" s="217"/>
      <c r="I208" s="217">
        <v>1</v>
      </c>
      <c r="J208" s="217"/>
      <c r="K208" s="217">
        <v>60</v>
      </c>
      <c r="L208" s="217"/>
      <c r="M208" s="217">
        <v>2</v>
      </c>
      <c r="N208" s="217"/>
      <c r="O208" s="217">
        <v>300</v>
      </c>
    </row>
    <row r="209" spans="1:15" ht="12.75" customHeight="1">
      <c r="A209" s="218" t="s">
        <v>274</v>
      </c>
      <c r="D209" s="217">
        <v>1</v>
      </c>
      <c r="E209" s="217">
        <v>14</v>
      </c>
      <c r="F209" s="217">
        <v>13</v>
      </c>
      <c r="G209" s="217">
        <v>64</v>
      </c>
      <c r="H209" s="217">
        <v>1</v>
      </c>
      <c r="I209" s="217">
        <v>17</v>
      </c>
      <c r="J209" s="217">
        <v>200</v>
      </c>
      <c r="K209" s="217">
        <v>362</v>
      </c>
      <c r="L209" s="217"/>
      <c r="M209" s="217">
        <v>2</v>
      </c>
      <c r="N209" s="217"/>
      <c r="O209" s="217">
        <v>42</v>
      </c>
    </row>
    <row r="210" spans="1:15" ht="12.75" customHeight="1">
      <c r="A210" s="218" t="s">
        <v>275</v>
      </c>
      <c r="D210" s="217">
        <v>1</v>
      </c>
      <c r="E210" s="217">
        <v>15</v>
      </c>
      <c r="F210" s="217">
        <v>7</v>
      </c>
      <c r="G210" s="217">
        <v>656</v>
      </c>
      <c r="H210" s="217">
        <v>5</v>
      </c>
      <c r="I210" s="217">
        <v>23</v>
      </c>
      <c r="J210" s="217">
        <v>242</v>
      </c>
      <c r="K210" s="217">
        <v>777</v>
      </c>
      <c r="L210" s="217">
        <v>2</v>
      </c>
      <c r="M210" s="217">
        <v>9</v>
      </c>
      <c r="N210" s="217">
        <v>160</v>
      </c>
      <c r="O210" s="217">
        <v>229</v>
      </c>
    </row>
    <row r="211" spans="1:15" ht="12.75" customHeight="1">
      <c r="A211" s="218" t="s">
        <v>276</v>
      </c>
      <c r="D211" s="217">
        <v>1</v>
      </c>
      <c r="E211" s="217">
        <v>1</v>
      </c>
      <c r="F211" s="217">
        <v>2</v>
      </c>
      <c r="G211" s="217">
        <v>10</v>
      </c>
      <c r="H211" s="217"/>
      <c r="I211" s="217">
        <v>2</v>
      </c>
      <c r="J211" s="217"/>
      <c r="K211" s="217">
        <v>60</v>
      </c>
      <c r="L211" s="217"/>
      <c r="M211" s="217"/>
      <c r="N211" s="217"/>
      <c r="O211" s="217"/>
    </row>
    <row r="212" spans="1:15" ht="12.75" customHeight="1">
      <c r="A212" s="218" t="s">
        <v>316</v>
      </c>
      <c r="D212" s="217">
        <v>4</v>
      </c>
      <c r="E212" s="217">
        <v>248</v>
      </c>
      <c r="F212" s="217">
        <v>4238</v>
      </c>
      <c r="G212" s="217">
        <v>610</v>
      </c>
      <c r="H212" s="217">
        <v>1</v>
      </c>
      <c r="I212" s="217">
        <v>325</v>
      </c>
      <c r="J212" s="217">
        <v>1000</v>
      </c>
      <c r="K212" s="217">
        <v>4966</v>
      </c>
      <c r="L212" s="217"/>
      <c r="M212" s="217">
        <v>115</v>
      </c>
      <c r="N212" s="217"/>
      <c r="O212" s="217">
        <v>1486</v>
      </c>
    </row>
    <row r="213" spans="1:15" ht="12.75" customHeight="1">
      <c r="A213" s="218" t="s">
        <v>277</v>
      </c>
      <c r="D213" s="217">
        <v>1</v>
      </c>
      <c r="E213" s="217">
        <v>33</v>
      </c>
      <c r="F213" s="217">
        <v>6</v>
      </c>
      <c r="G213" s="217">
        <v>86</v>
      </c>
      <c r="H213" s="217">
        <v>1</v>
      </c>
      <c r="I213" s="217">
        <v>67</v>
      </c>
      <c r="J213" s="217">
        <v>25</v>
      </c>
      <c r="K213" s="217">
        <v>1457</v>
      </c>
      <c r="L213" s="217">
        <v>1</v>
      </c>
      <c r="M213" s="217">
        <v>12</v>
      </c>
      <c r="N213" s="217">
        <v>24</v>
      </c>
      <c r="O213" s="217">
        <v>447</v>
      </c>
    </row>
    <row r="214" spans="1:15" ht="12.75" customHeight="1">
      <c r="A214" s="218" t="s">
        <v>278</v>
      </c>
      <c r="D214" s="217">
        <v>10</v>
      </c>
      <c r="E214" s="217">
        <v>348</v>
      </c>
      <c r="F214" s="217">
        <v>12572</v>
      </c>
      <c r="G214" s="217">
        <v>8909</v>
      </c>
      <c r="H214" s="217">
        <v>1</v>
      </c>
      <c r="I214" s="217">
        <v>455</v>
      </c>
      <c r="J214" s="217">
        <v>2000</v>
      </c>
      <c r="K214" s="217">
        <v>9647</v>
      </c>
      <c r="L214" s="217"/>
      <c r="M214" s="217">
        <v>83</v>
      </c>
      <c r="N214" s="217"/>
      <c r="O214" s="217">
        <v>934</v>
      </c>
    </row>
    <row r="215" spans="1:15" ht="12.75" customHeight="1">
      <c r="A215" s="218" t="s">
        <v>279</v>
      </c>
      <c r="D215" s="217"/>
      <c r="E215" s="217">
        <v>103</v>
      </c>
      <c r="F215" s="217"/>
      <c r="G215" s="217">
        <v>219</v>
      </c>
      <c r="H215" s="217"/>
      <c r="I215" s="217">
        <v>155</v>
      </c>
      <c r="J215" s="217"/>
      <c r="K215" s="217">
        <v>4652</v>
      </c>
      <c r="L215" s="217"/>
      <c r="M215" s="217">
        <v>29</v>
      </c>
      <c r="N215" s="217"/>
      <c r="O215" s="217">
        <v>374</v>
      </c>
    </row>
    <row r="216" spans="1:15" ht="12.75" customHeight="1">
      <c r="A216" s="218" t="s">
        <v>280</v>
      </c>
      <c r="D216" s="217">
        <v>10</v>
      </c>
      <c r="E216" s="217">
        <v>74</v>
      </c>
      <c r="F216" s="217">
        <v>66</v>
      </c>
      <c r="G216" s="217">
        <v>204</v>
      </c>
      <c r="H216" s="217">
        <v>7</v>
      </c>
      <c r="I216" s="217">
        <v>128</v>
      </c>
      <c r="J216" s="217">
        <v>305</v>
      </c>
      <c r="K216" s="217">
        <v>2808</v>
      </c>
      <c r="L216" s="217">
        <v>1</v>
      </c>
      <c r="M216" s="217">
        <v>49</v>
      </c>
      <c r="N216" s="217">
        <v>30</v>
      </c>
      <c r="O216" s="217">
        <v>614</v>
      </c>
    </row>
    <row r="217" spans="1:15" ht="12.75" customHeight="1">
      <c r="A217" s="218" t="s">
        <v>281</v>
      </c>
      <c r="D217" s="217"/>
      <c r="E217" s="217">
        <v>132</v>
      </c>
      <c r="F217" s="217"/>
      <c r="G217" s="217">
        <v>304</v>
      </c>
      <c r="H217" s="217"/>
      <c r="I217" s="217">
        <v>169</v>
      </c>
      <c r="J217" s="217"/>
      <c r="K217" s="217">
        <v>3241</v>
      </c>
      <c r="L217" s="217"/>
      <c r="M217" s="217">
        <v>42</v>
      </c>
      <c r="N217" s="217"/>
      <c r="O217" s="217">
        <v>592</v>
      </c>
    </row>
    <row r="218" spans="1:15" ht="12.75" customHeight="1">
      <c r="A218" s="218" t="s">
        <v>200</v>
      </c>
      <c r="D218" s="217">
        <v>11</v>
      </c>
      <c r="E218" s="217">
        <v>632</v>
      </c>
      <c r="F218" s="217">
        <v>29</v>
      </c>
      <c r="G218" s="217">
        <v>1053</v>
      </c>
      <c r="H218" s="217">
        <v>30</v>
      </c>
      <c r="I218" s="217">
        <v>1201</v>
      </c>
      <c r="J218" s="217">
        <v>627</v>
      </c>
      <c r="K218" s="217">
        <v>30411</v>
      </c>
      <c r="L218" s="217">
        <v>8</v>
      </c>
      <c r="M218" s="217">
        <v>349</v>
      </c>
      <c r="N218" s="217">
        <v>107</v>
      </c>
      <c r="O218" s="217">
        <v>5626</v>
      </c>
    </row>
    <row r="219" spans="1:15" ht="12.75" customHeight="1">
      <c r="A219" s="218" t="s">
        <v>282</v>
      </c>
      <c r="D219" s="217">
        <v>1</v>
      </c>
      <c r="E219" s="217">
        <v>2</v>
      </c>
      <c r="F219" s="217">
        <v>17</v>
      </c>
      <c r="G219" s="217">
        <v>43</v>
      </c>
      <c r="H219" s="217">
        <v>2</v>
      </c>
      <c r="I219" s="217">
        <v>3</v>
      </c>
      <c r="J219" s="217">
        <v>45</v>
      </c>
      <c r="K219" s="217">
        <v>149</v>
      </c>
      <c r="L219" s="217"/>
      <c r="M219" s="217">
        <v>3</v>
      </c>
      <c r="N219" s="217"/>
      <c r="O219" s="217">
        <v>60</v>
      </c>
    </row>
    <row r="220" spans="1:15" ht="12.75" customHeight="1">
      <c r="A220" s="218" t="s">
        <v>283</v>
      </c>
      <c r="D220" s="217"/>
      <c r="E220" s="217">
        <v>58</v>
      </c>
      <c r="F220" s="217"/>
      <c r="G220" s="217">
        <v>119</v>
      </c>
      <c r="H220" s="217">
        <v>2</v>
      </c>
      <c r="I220" s="217">
        <v>101</v>
      </c>
      <c r="J220" s="217">
        <v>110</v>
      </c>
      <c r="K220" s="217">
        <v>1994</v>
      </c>
      <c r="L220" s="217">
        <v>1</v>
      </c>
      <c r="M220" s="217">
        <v>18</v>
      </c>
      <c r="N220" s="217">
        <v>50</v>
      </c>
      <c r="O220" s="217">
        <v>256</v>
      </c>
    </row>
    <row r="221" spans="1:15" ht="12.75" customHeight="1">
      <c r="A221" s="218" t="s">
        <v>284</v>
      </c>
      <c r="D221" s="217">
        <v>2</v>
      </c>
      <c r="E221" s="217">
        <v>8</v>
      </c>
      <c r="F221" s="217">
        <v>1298</v>
      </c>
      <c r="G221" s="217">
        <v>1190</v>
      </c>
      <c r="H221" s="217">
        <v>2</v>
      </c>
      <c r="I221" s="217">
        <v>16</v>
      </c>
      <c r="J221" s="217">
        <v>140</v>
      </c>
      <c r="K221" s="217">
        <v>557</v>
      </c>
      <c r="L221" s="217"/>
      <c r="M221" s="217">
        <v>2</v>
      </c>
      <c r="N221" s="217"/>
      <c r="O221" s="217">
        <v>102</v>
      </c>
    </row>
    <row r="222" spans="1:15" ht="12.75" customHeight="1">
      <c r="A222" s="218" t="s">
        <v>285</v>
      </c>
      <c r="D222" s="217">
        <v>1</v>
      </c>
      <c r="E222" s="217">
        <v>2</v>
      </c>
      <c r="F222" s="217">
        <v>450</v>
      </c>
      <c r="G222" s="217">
        <v>567</v>
      </c>
      <c r="H222" s="217"/>
      <c r="I222" s="217">
        <v>8</v>
      </c>
      <c r="J222" s="217"/>
      <c r="K222" s="217">
        <v>141</v>
      </c>
      <c r="L222" s="217"/>
      <c r="M222" s="217">
        <v>6</v>
      </c>
      <c r="N222" s="217"/>
      <c r="O222" s="217">
        <v>64</v>
      </c>
    </row>
    <row r="223" spans="1:15" ht="12.75" customHeight="1">
      <c r="A223" s="218" t="s">
        <v>286</v>
      </c>
      <c r="D223" s="217">
        <v>1</v>
      </c>
      <c r="E223" s="217">
        <v>155</v>
      </c>
      <c r="F223" s="217">
        <v>2</v>
      </c>
      <c r="G223" s="217">
        <v>204</v>
      </c>
      <c r="H223" s="217"/>
      <c r="I223" s="217">
        <v>209</v>
      </c>
      <c r="J223" s="217"/>
      <c r="K223" s="217">
        <v>2126</v>
      </c>
      <c r="L223" s="217"/>
      <c r="M223" s="217">
        <v>107</v>
      </c>
      <c r="N223" s="217"/>
      <c r="O223" s="217">
        <v>704</v>
      </c>
    </row>
    <row r="224" spans="1:15" ht="12.75" customHeight="1">
      <c r="A224" s="218" t="s">
        <v>287</v>
      </c>
      <c r="D224" s="217"/>
      <c r="E224" s="217">
        <v>17</v>
      </c>
      <c r="F224" s="217"/>
      <c r="G224" s="217">
        <v>35</v>
      </c>
      <c r="H224" s="217"/>
      <c r="I224" s="217">
        <v>48</v>
      </c>
      <c r="J224" s="217"/>
      <c r="K224" s="217">
        <v>1227</v>
      </c>
      <c r="L224" s="217"/>
      <c r="M224" s="217">
        <v>19</v>
      </c>
      <c r="N224" s="217"/>
      <c r="O224" s="217">
        <v>184</v>
      </c>
    </row>
    <row r="225" spans="1:15" ht="12.75" customHeight="1">
      <c r="A225" s="218" t="s">
        <v>288</v>
      </c>
      <c r="D225" s="217">
        <v>2</v>
      </c>
      <c r="E225" s="217">
        <v>402</v>
      </c>
      <c r="F225" s="217">
        <v>250</v>
      </c>
      <c r="G225" s="217">
        <v>1307</v>
      </c>
      <c r="H225" s="217"/>
      <c r="I225" s="217">
        <v>440</v>
      </c>
      <c r="J225" s="217"/>
      <c r="K225" s="217">
        <v>8067</v>
      </c>
      <c r="L225" s="217">
        <v>1</v>
      </c>
      <c r="M225" s="217">
        <v>213</v>
      </c>
      <c r="N225" s="217">
        <v>13000</v>
      </c>
      <c r="O225" s="217">
        <v>13403</v>
      </c>
    </row>
    <row r="226" spans="1:15" ht="12.75" customHeight="1">
      <c r="A226" s="218" t="s">
        <v>289</v>
      </c>
      <c r="D226" s="217">
        <v>8</v>
      </c>
      <c r="E226" s="217">
        <v>277</v>
      </c>
      <c r="F226" s="217">
        <v>1260</v>
      </c>
      <c r="G226" s="217">
        <v>1134</v>
      </c>
      <c r="H226" s="217">
        <v>9</v>
      </c>
      <c r="I226" s="217">
        <v>420</v>
      </c>
      <c r="J226" s="217">
        <v>420</v>
      </c>
      <c r="K226" s="217">
        <v>10503</v>
      </c>
      <c r="L226" s="217">
        <v>4</v>
      </c>
      <c r="M226" s="217">
        <v>143</v>
      </c>
      <c r="N226" s="217">
        <v>86</v>
      </c>
      <c r="O226" s="217">
        <v>1545</v>
      </c>
    </row>
    <row r="227" spans="1:15" ht="12.75" customHeight="1">
      <c r="A227" s="218" t="s">
        <v>290</v>
      </c>
      <c r="D227" s="217">
        <v>2</v>
      </c>
      <c r="E227" s="217">
        <v>35</v>
      </c>
      <c r="F227" s="217">
        <v>26</v>
      </c>
      <c r="G227" s="217">
        <v>116</v>
      </c>
      <c r="H227" s="217">
        <v>6</v>
      </c>
      <c r="I227" s="217">
        <v>60</v>
      </c>
      <c r="J227" s="217">
        <v>325</v>
      </c>
      <c r="K227" s="217">
        <v>1732</v>
      </c>
      <c r="L227" s="217">
        <v>1</v>
      </c>
      <c r="M227" s="217">
        <v>19</v>
      </c>
      <c r="N227" s="217">
        <v>50</v>
      </c>
      <c r="O227" s="217">
        <v>230</v>
      </c>
    </row>
    <row r="228" spans="1:15" ht="12.75" customHeight="1">
      <c r="A228" s="218" t="s">
        <v>291</v>
      </c>
      <c r="D228" s="217"/>
      <c r="E228" s="217">
        <v>1</v>
      </c>
      <c r="F228" s="217"/>
      <c r="G228" s="217">
        <v>16</v>
      </c>
      <c r="H228" s="217"/>
      <c r="I228" s="217">
        <v>8</v>
      </c>
      <c r="J228" s="217"/>
      <c r="K228" s="217">
        <v>240</v>
      </c>
      <c r="L228" s="217"/>
      <c r="M228" s="217"/>
      <c r="N228" s="217"/>
      <c r="O228" s="217"/>
    </row>
    <row r="229" spans="1:15" ht="12.75" customHeight="1">
      <c r="A229" s="218" t="s">
        <v>292</v>
      </c>
      <c r="D229" s="217">
        <v>2</v>
      </c>
      <c r="E229" s="217">
        <v>1</v>
      </c>
      <c r="F229" s="217">
        <v>2758</v>
      </c>
      <c r="G229" s="217">
        <v>2680</v>
      </c>
      <c r="H229" s="217">
        <v>5</v>
      </c>
      <c r="I229" s="217"/>
      <c r="J229" s="217">
        <v>4085</v>
      </c>
      <c r="K229" s="217"/>
      <c r="L229" s="217">
        <v>2</v>
      </c>
      <c r="M229" s="217"/>
      <c r="N229" s="217">
        <v>16</v>
      </c>
      <c r="O229" s="217"/>
    </row>
    <row r="230" spans="1:15" ht="12.75" customHeight="1">
      <c r="A230" s="218" t="s">
        <v>396</v>
      </c>
      <c r="D230" s="217">
        <v>1</v>
      </c>
      <c r="E230" s="217">
        <v>30</v>
      </c>
      <c r="F230" s="217">
        <v>5</v>
      </c>
      <c r="G230" s="217">
        <v>101</v>
      </c>
      <c r="H230" s="217"/>
      <c r="I230" s="217">
        <v>25</v>
      </c>
      <c r="J230" s="217"/>
      <c r="K230" s="217">
        <v>874</v>
      </c>
      <c r="L230" s="217"/>
      <c r="M230" s="217">
        <v>4</v>
      </c>
      <c r="N230" s="217"/>
      <c r="O230" s="217">
        <v>60</v>
      </c>
    </row>
    <row r="231" spans="1:15" ht="12.75" customHeight="1">
      <c r="A231" s="218" t="s">
        <v>293</v>
      </c>
      <c r="D231" s="217">
        <v>10</v>
      </c>
      <c r="E231" s="217">
        <v>191</v>
      </c>
      <c r="F231" s="217">
        <v>471</v>
      </c>
      <c r="G231" s="217">
        <v>749</v>
      </c>
      <c r="H231" s="217">
        <v>19</v>
      </c>
      <c r="I231" s="217">
        <v>343</v>
      </c>
      <c r="J231" s="217">
        <v>831</v>
      </c>
      <c r="K231" s="217">
        <v>8434</v>
      </c>
      <c r="L231" s="217">
        <v>2</v>
      </c>
      <c r="M231" s="217">
        <v>87</v>
      </c>
      <c r="N231" s="217">
        <v>35</v>
      </c>
      <c r="O231" s="217">
        <v>1226</v>
      </c>
    </row>
    <row r="232" spans="1:15" ht="12.75" customHeight="1">
      <c r="A232" s="218" t="s">
        <v>294</v>
      </c>
      <c r="D232" s="217">
        <v>3</v>
      </c>
      <c r="E232" s="217">
        <v>3</v>
      </c>
      <c r="F232" s="217">
        <v>18</v>
      </c>
      <c r="G232" s="217">
        <v>9</v>
      </c>
      <c r="H232" s="217">
        <v>4</v>
      </c>
      <c r="I232" s="217">
        <v>36</v>
      </c>
      <c r="J232" s="217">
        <v>90</v>
      </c>
      <c r="K232" s="217">
        <v>807</v>
      </c>
      <c r="L232" s="217">
        <v>2</v>
      </c>
      <c r="M232" s="217">
        <v>6</v>
      </c>
      <c r="N232" s="217">
        <v>10</v>
      </c>
      <c r="O232" s="217">
        <v>100</v>
      </c>
    </row>
    <row r="233" spans="1:15" ht="12.75" customHeight="1">
      <c r="A233" s="218" t="s">
        <v>240</v>
      </c>
      <c r="D233" s="217"/>
      <c r="E233" s="217">
        <v>9</v>
      </c>
      <c r="F233" s="217"/>
      <c r="G233" s="217">
        <v>91</v>
      </c>
      <c r="H233" s="217"/>
      <c r="I233" s="217">
        <v>20</v>
      </c>
      <c r="J233" s="217"/>
      <c r="K233" s="217">
        <v>373</v>
      </c>
      <c r="L233" s="217"/>
      <c r="M233" s="217">
        <v>4</v>
      </c>
      <c r="N233" s="217"/>
      <c r="O233" s="217">
        <v>31</v>
      </c>
    </row>
    <row r="234" spans="1:15" ht="12.75" customHeight="1">
      <c r="A234" s="218" t="s">
        <v>295</v>
      </c>
      <c r="D234" s="217">
        <v>1</v>
      </c>
      <c r="E234" s="217">
        <v>224</v>
      </c>
      <c r="F234" s="217">
        <v>3</v>
      </c>
      <c r="G234" s="217">
        <v>403</v>
      </c>
      <c r="H234" s="217">
        <v>1</v>
      </c>
      <c r="I234" s="217">
        <v>227</v>
      </c>
      <c r="J234" s="217">
        <v>18</v>
      </c>
      <c r="K234" s="217">
        <v>3643</v>
      </c>
      <c r="L234" s="217">
        <v>1</v>
      </c>
      <c r="M234" s="217">
        <v>51</v>
      </c>
      <c r="N234" s="217">
        <v>7</v>
      </c>
      <c r="O234" s="217">
        <v>773</v>
      </c>
    </row>
    <row r="235" spans="1:15" ht="12.75" customHeight="1">
      <c r="A235" s="218" t="s">
        <v>296</v>
      </c>
      <c r="D235" s="217"/>
      <c r="E235" s="217">
        <v>165</v>
      </c>
      <c r="F235" s="217"/>
      <c r="G235" s="217">
        <v>281</v>
      </c>
      <c r="H235" s="217">
        <v>1</v>
      </c>
      <c r="I235" s="217">
        <v>211</v>
      </c>
      <c r="J235" s="217">
        <v>30</v>
      </c>
      <c r="K235" s="217">
        <v>4949</v>
      </c>
      <c r="L235" s="217">
        <v>1</v>
      </c>
      <c r="M235" s="217">
        <v>79</v>
      </c>
      <c r="N235" s="217">
        <v>10</v>
      </c>
      <c r="O235" s="217">
        <v>3491</v>
      </c>
    </row>
    <row r="236" spans="1:15" ht="12.75" customHeight="1">
      <c r="A236" s="218" t="s">
        <v>297</v>
      </c>
      <c r="D236" s="217">
        <v>4</v>
      </c>
      <c r="E236" s="217">
        <v>39</v>
      </c>
      <c r="F236" s="217">
        <v>93</v>
      </c>
      <c r="G236" s="217">
        <v>413</v>
      </c>
      <c r="H236" s="217"/>
      <c r="I236" s="217">
        <v>39</v>
      </c>
      <c r="J236" s="217"/>
      <c r="K236" s="217">
        <v>1733</v>
      </c>
      <c r="L236" s="217">
        <v>1</v>
      </c>
      <c r="M236" s="217">
        <v>12</v>
      </c>
      <c r="N236" s="217">
        <v>48</v>
      </c>
      <c r="O236" s="217">
        <v>177</v>
      </c>
    </row>
    <row r="237" spans="1:15" ht="12.75" customHeight="1">
      <c r="A237" s="218" t="s">
        <v>298</v>
      </c>
      <c r="D237" s="217">
        <v>1</v>
      </c>
      <c r="E237" s="217">
        <v>48</v>
      </c>
      <c r="F237" s="217">
        <v>7</v>
      </c>
      <c r="G237" s="217">
        <v>178</v>
      </c>
      <c r="H237" s="217">
        <v>1</v>
      </c>
      <c r="I237" s="217">
        <v>57</v>
      </c>
      <c r="J237" s="217">
        <v>3000</v>
      </c>
      <c r="K237" s="217">
        <v>1353</v>
      </c>
      <c r="L237" s="217"/>
      <c r="M237" s="217">
        <v>12</v>
      </c>
      <c r="N237" s="217"/>
      <c r="O237" s="217">
        <v>250</v>
      </c>
    </row>
    <row r="238" spans="1:15" ht="12.75" customHeight="1">
      <c r="A238" s="218" t="s">
        <v>299</v>
      </c>
      <c r="D238" s="217"/>
      <c r="E238" s="217">
        <v>86</v>
      </c>
      <c r="F238" s="217"/>
      <c r="G238" s="217">
        <v>201</v>
      </c>
      <c r="H238" s="217"/>
      <c r="I238" s="217">
        <v>117</v>
      </c>
      <c r="J238" s="217"/>
      <c r="K238" s="217">
        <v>2169</v>
      </c>
      <c r="L238" s="217"/>
      <c r="M238" s="217">
        <v>40</v>
      </c>
      <c r="N238" s="217"/>
      <c r="O238" s="217">
        <v>512</v>
      </c>
    </row>
    <row r="239" spans="1:15" ht="12.75" customHeight="1">
      <c r="A239" s="218" t="s">
        <v>300</v>
      </c>
      <c r="D239" s="217">
        <v>3</v>
      </c>
      <c r="E239" s="217">
        <v>174</v>
      </c>
      <c r="F239" s="217">
        <v>364</v>
      </c>
      <c r="G239" s="217">
        <v>858</v>
      </c>
      <c r="H239" s="217"/>
      <c r="I239" s="217">
        <v>319</v>
      </c>
      <c r="J239" s="217"/>
      <c r="K239" s="217">
        <v>8880</v>
      </c>
      <c r="L239" s="217"/>
      <c r="M239" s="217">
        <v>237</v>
      </c>
      <c r="N239" s="217"/>
      <c r="O239" s="217">
        <v>2707</v>
      </c>
    </row>
    <row r="240" spans="1:15" ht="12.75" customHeight="1">
      <c r="A240" s="218" t="s">
        <v>301</v>
      </c>
      <c r="D240" s="217"/>
      <c r="E240" s="217">
        <v>174</v>
      </c>
      <c r="F240" s="217"/>
      <c r="G240" s="217">
        <v>871</v>
      </c>
      <c r="H240" s="217"/>
      <c r="I240" s="217">
        <v>200</v>
      </c>
      <c r="J240" s="217"/>
      <c r="K240" s="217">
        <v>4924</v>
      </c>
      <c r="L240" s="217"/>
      <c r="M240" s="217">
        <v>59</v>
      </c>
      <c r="N240" s="217"/>
      <c r="O240" s="217">
        <v>548</v>
      </c>
    </row>
    <row r="241" spans="1:15" ht="12.75" customHeight="1">
      <c r="A241" s="218" t="s">
        <v>302</v>
      </c>
      <c r="D241" s="217">
        <v>13</v>
      </c>
      <c r="E241" s="217">
        <v>52</v>
      </c>
      <c r="F241" s="217">
        <v>109</v>
      </c>
      <c r="G241" s="217">
        <v>198</v>
      </c>
      <c r="H241" s="217">
        <v>5</v>
      </c>
      <c r="I241" s="217">
        <v>83</v>
      </c>
      <c r="J241" s="217">
        <v>115</v>
      </c>
      <c r="K241" s="217">
        <v>1882</v>
      </c>
      <c r="L241" s="217">
        <v>2</v>
      </c>
      <c r="M241" s="217">
        <v>18</v>
      </c>
      <c r="N241" s="217">
        <v>40</v>
      </c>
      <c r="O241" s="217">
        <v>359</v>
      </c>
    </row>
    <row r="242" spans="1:15" ht="12.75" customHeight="1">
      <c r="A242" s="218" t="s">
        <v>303</v>
      </c>
      <c r="D242" s="217"/>
      <c r="E242" s="217">
        <v>37</v>
      </c>
      <c r="F242" s="217"/>
      <c r="G242" s="217">
        <v>74</v>
      </c>
      <c r="H242" s="217"/>
      <c r="I242" s="217">
        <v>47</v>
      </c>
      <c r="J242" s="217"/>
      <c r="K242" s="217">
        <v>595</v>
      </c>
      <c r="L242" s="217"/>
      <c r="M242" s="217">
        <v>6</v>
      </c>
      <c r="N242" s="217"/>
      <c r="O242" s="217">
        <v>111</v>
      </c>
    </row>
    <row r="243" spans="1:15" ht="12.75" customHeight="1">
      <c r="A243" s="218" t="s">
        <v>304</v>
      </c>
      <c r="D243" s="217">
        <v>1</v>
      </c>
      <c r="E243" s="217">
        <v>31</v>
      </c>
      <c r="F243" s="217">
        <v>51</v>
      </c>
      <c r="G243" s="217">
        <v>98</v>
      </c>
      <c r="H243" s="217"/>
      <c r="I243" s="217">
        <v>80</v>
      </c>
      <c r="J243" s="217"/>
      <c r="K243" s="217">
        <v>2383</v>
      </c>
      <c r="L243" s="217"/>
      <c r="M243" s="217">
        <v>44</v>
      </c>
      <c r="N243" s="217"/>
      <c r="O243" s="217">
        <v>1053</v>
      </c>
    </row>
    <row r="244" spans="1:15" ht="12.75" customHeight="1">
      <c r="A244" s="218" t="s">
        <v>397</v>
      </c>
      <c r="D244" s="217">
        <v>2</v>
      </c>
      <c r="E244" s="217">
        <v>89</v>
      </c>
      <c r="F244" s="217">
        <v>22</v>
      </c>
      <c r="G244" s="217">
        <v>175</v>
      </c>
      <c r="H244" s="217">
        <v>1</v>
      </c>
      <c r="I244" s="217">
        <v>108</v>
      </c>
      <c r="J244" s="217">
        <v>70</v>
      </c>
      <c r="K244" s="217">
        <v>2514</v>
      </c>
      <c r="L244" s="217"/>
      <c r="M244" s="217">
        <v>55</v>
      </c>
      <c r="N244" s="217"/>
      <c r="O244" s="217">
        <v>1251</v>
      </c>
    </row>
    <row r="245" spans="1:15" ht="12.75" customHeight="1">
      <c r="A245" s="218" t="s">
        <v>305</v>
      </c>
      <c r="D245" s="217">
        <v>4</v>
      </c>
      <c r="E245" s="217">
        <v>97</v>
      </c>
      <c r="F245" s="217">
        <v>162</v>
      </c>
      <c r="G245" s="217">
        <v>246</v>
      </c>
      <c r="H245" s="217"/>
      <c r="I245" s="217">
        <v>112</v>
      </c>
      <c r="J245" s="217"/>
      <c r="K245" s="217">
        <v>3142</v>
      </c>
      <c r="L245" s="217"/>
      <c r="M245" s="217">
        <v>14</v>
      </c>
      <c r="N245" s="217"/>
      <c r="O245" s="217">
        <v>176</v>
      </c>
    </row>
    <row r="246" spans="1:15" ht="12.75" customHeight="1">
      <c r="A246" s="218" t="s">
        <v>306</v>
      </c>
      <c r="D246" s="217">
        <v>3</v>
      </c>
      <c r="E246" s="217">
        <v>2</v>
      </c>
      <c r="F246" s="217">
        <v>24</v>
      </c>
      <c r="G246" s="217">
        <v>13</v>
      </c>
      <c r="H246" s="217">
        <v>8</v>
      </c>
      <c r="I246" s="217">
        <v>1</v>
      </c>
      <c r="J246" s="217">
        <v>229</v>
      </c>
      <c r="K246" s="217">
        <v>20</v>
      </c>
      <c r="L246" s="217">
        <v>3</v>
      </c>
      <c r="M246" s="217">
        <v>2</v>
      </c>
      <c r="N246" s="217">
        <v>43</v>
      </c>
      <c r="O246" s="217">
        <v>67</v>
      </c>
    </row>
    <row r="247" spans="1:15" ht="12.75" customHeight="1">
      <c r="A247" s="218" t="s">
        <v>307</v>
      </c>
      <c r="D247" s="217">
        <v>1</v>
      </c>
      <c r="E247" s="217">
        <v>108</v>
      </c>
      <c r="F247" s="217">
        <v>3</v>
      </c>
      <c r="G247" s="217">
        <v>254</v>
      </c>
      <c r="H247" s="217"/>
      <c r="I247" s="217">
        <v>138</v>
      </c>
      <c r="J247" s="217"/>
      <c r="K247" s="217">
        <v>2491</v>
      </c>
      <c r="L247" s="217"/>
      <c r="M247" s="217">
        <v>54</v>
      </c>
      <c r="N247" s="217"/>
      <c r="O247" s="217">
        <v>429</v>
      </c>
    </row>
    <row r="248" spans="1:15" ht="12.75" customHeight="1">
      <c r="A248" s="218" t="s">
        <v>308</v>
      </c>
      <c r="D248" s="217">
        <v>4</v>
      </c>
      <c r="E248" s="217">
        <v>75</v>
      </c>
      <c r="F248" s="217">
        <v>97</v>
      </c>
      <c r="G248" s="217">
        <v>137</v>
      </c>
      <c r="H248" s="217">
        <v>1</v>
      </c>
      <c r="I248" s="217">
        <v>149</v>
      </c>
      <c r="J248" s="217">
        <v>10</v>
      </c>
      <c r="K248" s="217">
        <v>2341</v>
      </c>
      <c r="L248" s="217">
        <v>1</v>
      </c>
      <c r="M248" s="217">
        <v>71</v>
      </c>
      <c r="N248" s="217">
        <v>15</v>
      </c>
      <c r="O248" s="217">
        <v>422</v>
      </c>
    </row>
    <row r="249" spans="1:15" ht="12.75" customHeight="1">
      <c r="A249" s="218" t="s">
        <v>309</v>
      </c>
      <c r="D249" s="217"/>
      <c r="E249" s="217">
        <v>27</v>
      </c>
      <c r="F249" s="217"/>
      <c r="G249" s="217">
        <v>115</v>
      </c>
      <c r="H249" s="217"/>
      <c r="I249" s="217">
        <v>33</v>
      </c>
      <c r="J249" s="217"/>
      <c r="K249" s="217">
        <v>702</v>
      </c>
      <c r="L249" s="217"/>
      <c r="M249" s="217">
        <v>3</v>
      </c>
      <c r="N249" s="217"/>
      <c r="O249" s="217">
        <v>45</v>
      </c>
    </row>
    <row r="250" spans="1:15" ht="12.75" customHeight="1">
      <c r="A250" s="218" t="s">
        <v>310</v>
      </c>
      <c r="D250" s="217">
        <v>6</v>
      </c>
      <c r="E250" s="217">
        <v>12</v>
      </c>
      <c r="F250" s="217">
        <v>64</v>
      </c>
      <c r="G250" s="217">
        <v>33</v>
      </c>
      <c r="H250" s="217">
        <v>9</v>
      </c>
      <c r="I250" s="217">
        <v>27</v>
      </c>
      <c r="J250" s="217">
        <v>358</v>
      </c>
      <c r="K250" s="217">
        <v>688</v>
      </c>
      <c r="L250" s="217">
        <v>1</v>
      </c>
      <c r="M250" s="217">
        <v>6</v>
      </c>
      <c r="N250" s="217">
        <v>40</v>
      </c>
      <c r="O250" s="217">
        <v>94</v>
      </c>
    </row>
    <row r="251" spans="1:15" ht="12.75" customHeight="1">
      <c r="A251" s="218" t="s">
        <v>311</v>
      </c>
      <c r="D251" s="217">
        <v>4</v>
      </c>
      <c r="E251" s="217">
        <v>19</v>
      </c>
      <c r="F251" s="217">
        <v>903</v>
      </c>
      <c r="G251" s="217">
        <v>1186</v>
      </c>
      <c r="H251" s="217">
        <v>7</v>
      </c>
      <c r="I251" s="217">
        <v>43</v>
      </c>
      <c r="J251" s="217">
        <v>108</v>
      </c>
      <c r="K251" s="217">
        <v>2438</v>
      </c>
      <c r="L251" s="217">
        <v>1</v>
      </c>
      <c r="M251" s="217">
        <v>15</v>
      </c>
      <c r="N251" s="217">
        <v>10</v>
      </c>
      <c r="O251" s="217">
        <v>375</v>
      </c>
    </row>
    <row r="252" spans="1:15" ht="12.75" customHeight="1">
      <c r="A252" s="218" t="s">
        <v>312</v>
      </c>
      <c r="D252" s="217">
        <v>2</v>
      </c>
      <c r="E252" s="217">
        <v>173</v>
      </c>
      <c r="F252" s="217">
        <v>13</v>
      </c>
      <c r="G252" s="217">
        <v>276</v>
      </c>
      <c r="H252" s="217"/>
      <c r="I252" s="217">
        <v>283</v>
      </c>
      <c r="J252" s="217"/>
      <c r="K252" s="217">
        <v>9971</v>
      </c>
      <c r="L252" s="217"/>
      <c r="M252" s="217">
        <v>74</v>
      </c>
      <c r="N252" s="217"/>
      <c r="O252" s="217">
        <v>974</v>
      </c>
    </row>
    <row r="253" spans="1:15" ht="12.75" customHeight="1">
      <c r="A253" s="218" t="s">
        <v>313</v>
      </c>
      <c r="D253" s="217">
        <v>7</v>
      </c>
      <c r="E253" s="217">
        <v>627</v>
      </c>
      <c r="F253" s="217">
        <v>203</v>
      </c>
      <c r="G253" s="217">
        <v>2320</v>
      </c>
      <c r="H253" s="217">
        <v>2</v>
      </c>
      <c r="I253" s="217">
        <v>418</v>
      </c>
      <c r="J253" s="217">
        <v>110</v>
      </c>
      <c r="K253" s="217">
        <v>12134</v>
      </c>
      <c r="L253" s="217">
        <v>2</v>
      </c>
      <c r="M253" s="217">
        <v>79</v>
      </c>
      <c r="N253" s="217">
        <v>51</v>
      </c>
      <c r="O253" s="217">
        <v>1962</v>
      </c>
    </row>
    <row r="254" spans="1:15" ht="12.75" customHeight="1">
      <c r="A254" s="218" t="s">
        <v>314</v>
      </c>
      <c r="D254" s="217">
        <v>3</v>
      </c>
      <c r="E254" s="217">
        <v>104</v>
      </c>
      <c r="F254" s="217">
        <v>291</v>
      </c>
      <c r="G254" s="217">
        <v>674</v>
      </c>
      <c r="H254" s="217">
        <v>3</v>
      </c>
      <c r="I254" s="217">
        <v>54</v>
      </c>
      <c r="J254" s="217">
        <v>53</v>
      </c>
      <c r="K254" s="217">
        <v>1140</v>
      </c>
      <c r="L254" s="217">
        <v>1</v>
      </c>
      <c r="M254" s="217">
        <v>7</v>
      </c>
      <c r="N254" s="217">
        <v>55</v>
      </c>
      <c r="O254" s="217">
        <v>123</v>
      </c>
    </row>
    <row r="255" spans="1:18" s="221" customFormat="1" ht="27" customHeight="1">
      <c r="A255" s="328" t="s">
        <v>385</v>
      </c>
      <c r="B255" s="328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R255"/>
    </row>
    <row r="256" spans="1:18" s="220" customFormat="1" ht="24.75" customHeight="1">
      <c r="A256" s="314" t="s">
        <v>216</v>
      </c>
      <c r="B256" s="325" t="s">
        <v>365</v>
      </c>
      <c r="C256" s="325"/>
      <c r="D256" s="316" t="s">
        <v>366</v>
      </c>
      <c r="E256" s="316"/>
      <c r="F256" s="316"/>
      <c r="G256" s="316"/>
      <c r="H256" s="316" t="s">
        <v>367</v>
      </c>
      <c r="I256" s="316"/>
      <c r="J256" s="316"/>
      <c r="K256" s="316"/>
      <c r="L256" s="316" t="s">
        <v>368</v>
      </c>
      <c r="M256" s="316"/>
      <c r="N256" s="316"/>
      <c r="O256" s="316"/>
      <c r="R256"/>
    </row>
    <row r="257" spans="1:18" s="220" customFormat="1" ht="15">
      <c r="A257" s="320"/>
      <c r="B257" s="326"/>
      <c r="C257" s="326"/>
      <c r="D257" s="316" t="s">
        <v>217</v>
      </c>
      <c r="E257" s="316"/>
      <c r="F257" s="319" t="s">
        <v>364</v>
      </c>
      <c r="G257" s="319"/>
      <c r="H257" s="316" t="s">
        <v>217</v>
      </c>
      <c r="I257" s="316"/>
      <c r="J257" s="319" t="s">
        <v>364</v>
      </c>
      <c r="K257" s="319"/>
      <c r="L257" s="316" t="s">
        <v>217</v>
      </c>
      <c r="M257" s="316"/>
      <c r="N257" s="319" t="s">
        <v>364</v>
      </c>
      <c r="O257" s="319"/>
      <c r="R257"/>
    </row>
    <row r="258" spans="1:15" ht="15">
      <c r="A258" s="315"/>
      <c r="B258" s="219">
        <v>2010</v>
      </c>
      <c r="C258" s="219">
        <v>2000</v>
      </c>
      <c r="D258" s="219">
        <v>2010</v>
      </c>
      <c r="E258" s="219">
        <v>2000</v>
      </c>
      <c r="F258" s="219">
        <v>2010</v>
      </c>
      <c r="G258" s="219">
        <v>2000</v>
      </c>
      <c r="H258" s="219">
        <v>2010</v>
      </c>
      <c r="I258" s="219">
        <v>2000</v>
      </c>
      <c r="J258" s="219">
        <v>2010</v>
      </c>
      <c r="K258" s="219">
        <v>2000</v>
      </c>
      <c r="L258" s="219">
        <v>2010</v>
      </c>
      <c r="M258" s="219">
        <v>2000</v>
      </c>
      <c r="N258" s="219">
        <v>2010</v>
      </c>
      <c r="O258" s="219">
        <v>2000</v>
      </c>
    </row>
    <row r="259" spans="1:18" s="222" customFormat="1" ht="21" customHeight="1">
      <c r="A259" s="309" t="s">
        <v>357</v>
      </c>
      <c r="B259" s="309"/>
      <c r="C259" s="309"/>
      <c r="D259" s="309"/>
      <c r="E259" s="309"/>
      <c r="F259" s="309"/>
      <c r="G259" s="309"/>
      <c r="H259" s="309"/>
      <c r="I259" s="309"/>
      <c r="J259" s="309"/>
      <c r="K259" s="309"/>
      <c r="L259" s="309"/>
      <c r="M259" s="309"/>
      <c r="R259"/>
    </row>
    <row r="260" spans="1:18" s="222" customFormat="1" ht="12.75" customHeight="1">
      <c r="A260" s="218" t="s">
        <v>317</v>
      </c>
      <c r="B260" s="218"/>
      <c r="C260" s="225"/>
      <c r="D260" s="217">
        <v>3</v>
      </c>
      <c r="E260" s="217">
        <v>31</v>
      </c>
      <c r="F260" s="217">
        <v>70</v>
      </c>
      <c r="G260" s="217">
        <v>179</v>
      </c>
      <c r="H260" s="217">
        <v>10</v>
      </c>
      <c r="I260" s="217">
        <v>36</v>
      </c>
      <c r="J260" s="217">
        <v>488</v>
      </c>
      <c r="K260" s="217">
        <v>853</v>
      </c>
      <c r="L260" s="217">
        <v>5</v>
      </c>
      <c r="M260" s="217">
        <v>5</v>
      </c>
      <c r="N260" s="217">
        <v>160</v>
      </c>
      <c r="O260" s="217">
        <v>65</v>
      </c>
      <c r="R260"/>
    </row>
    <row r="261" spans="1:15" ht="12.75" customHeight="1">
      <c r="A261" s="218" t="s">
        <v>318</v>
      </c>
      <c r="D261" s="217">
        <v>1</v>
      </c>
      <c r="E261" s="217">
        <v>6</v>
      </c>
      <c r="F261" s="217">
        <v>4000</v>
      </c>
      <c r="G261" s="217">
        <v>753</v>
      </c>
      <c r="H261" s="217">
        <v>1</v>
      </c>
      <c r="I261" s="217">
        <v>3</v>
      </c>
      <c r="J261" s="217">
        <v>15</v>
      </c>
      <c r="K261" s="217">
        <v>120</v>
      </c>
      <c r="L261" s="217">
        <v>1</v>
      </c>
      <c r="M261" s="217"/>
      <c r="N261" s="217">
        <v>1050</v>
      </c>
      <c r="O261" s="217"/>
    </row>
    <row r="262" spans="1:15" ht="12.75" customHeight="1">
      <c r="A262" s="218" t="s">
        <v>319</v>
      </c>
      <c r="D262" s="217">
        <v>1</v>
      </c>
      <c r="E262" s="217">
        <v>6</v>
      </c>
      <c r="F262" s="217">
        <v>1</v>
      </c>
      <c r="G262" s="217">
        <v>1845</v>
      </c>
      <c r="H262" s="217">
        <v>1</v>
      </c>
      <c r="I262" s="217">
        <v>8</v>
      </c>
      <c r="J262" s="217">
        <v>15</v>
      </c>
      <c r="K262" s="217">
        <v>218</v>
      </c>
      <c r="L262" s="217"/>
      <c r="M262" s="217">
        <v>1</v>
      </c>
      <c r="N262" s="217"/>
      <c r="O262" s="217">
        <v>3</v>
      </c>
    </row>
    <row r="263" spans="1:15" ht="12.75" customHeight="1">
      <c r="A263" s="218" t="s">
        <v>320</v>
      </c>
      <c r="D263" s="217">
        <v>5</v>
      </c>
      <c r="E263" s="217">
        <v>10</v>
      </c>
      <c r="F263" s="217">
        <v>1711</v>
      </c>
      <c r="G263" s="217">
        <v>2096</v>
      </c>
      <c r="H263" s="217">
        <v>2</v>
      </c>
      <c r="I263" s="217">
        <v>3</v>
      </c>
      <c r="J263" s="217">
        <v>200</v>
      </c>
      <c r="K263" s="217">
        <v>76</v>
      </c>
      <c r="L263" s="217">
        <v>2</v>
      </c>
      <c r="M263" s="217"/>
      <c r="N263" s="217">
        <v>220</v>
      </c>
      <c r="O263" s="217"/>
    </row>
    <row r="264" spans="1:15" ht="12.75" customHeight="1">
      <c r="A264" s="218" t="s">
        <v>321</v>
      </c>
      <c r="D264" s="217">
        <v>2</v>
      </c>
      <c r="E264" s="217">
        <v>20</v>
      </c>
      <c r="F264" s="217">
        <v>8</v>
      </c>
      <c r="G264" s="217">
        <v>74</v>
      </c>
      <c r="H264" s="217"/>
      <c r="I264" s="217">
        <v>24</v>
      </c>
      <c r="J264" s="217"/>
      <c r="K264" s="217">
        <v>447</v>
      </c>
      <c r="L264" s="217"/>
      <c r="M264" s="217">
        <v>5</v>
      </c>
      <c r="N264" s="217"/>
      <c r="O264" s="217">
        <v>74</v>
      </c>
    </row>
    <row r="265" spans="1:15" ht="12.75" customHeight="1">
      <c r="A265" s="218" t="s">
        <v>322</v>
      </c>
      <c r="D265" s="217">
        <v>8</v>
      </c>
      <c r="E265" s="217">
        <v>29</v>
      </c>
      <c r="F265" s="217">
        <v>1154</v>
      </c>
      <c r="G265" s="217">
        <v>296</v>
      </c>
      <c r="H265" s="217"/>
      <c r="I265" s="217">
        <v>23</v>
      </c>
      <c r="J265" s="217"/>
      <c r="K265" s="217">
        <v>669</v>
      </c>
      <c r="L265" s="217">
        <v>1</v>
      </c>
      <c r="M265" s="217">
        <v>7</v>
      </c>
      <c r="N265" s="217">
        <v>5200</v>
      </c>
      <c r="O265" s="217">
        <v>8211</v>
      </c>
    </row>
    <row r="266" spans="1:15" ht="12.75" customHeight="1">
      <c r="A266" s="218" t="s">
        <v>323</v>
      </c>
      <c r="D266" s="217">
        <v>2</v>
      </c>
      <c r="E266" s="217">
        <v>7</v>
      </c>
      <c r="F266" s="217">
        <v>79</v>
      </c>
      <c r="G266" s="217">
        <v>70</v>
      </c>
      <c r="H266" s="217">
        <v>2</v>
      </c>
      <c r="I266" s="217">
        <v>21</v>
      </c>
      <c r="J266" s="217">
        <v>50</v>
      </c>
      <c r="K266" s="217">
        <v>618</v>
      </c>
      <c r="L266" s="217"/>
      <c r="M266" s="217">
        <v>4</v>
      </c>
      <c r="N266" s="217"/>
      <c r="O266" s="217">
        <v>40</v>
      </c>
    </row>
    <row r="267" spans="1:15" ht="12.75" customHeight="1">
      <c r="A267" s="218" t="s">
        <v>324</v>
      </c>
      <c r="D267" s="217">
        <v>4</v>
      </c>
      <c r="E267" s="217">
        <v>9</v>
      </c>
      <c r="F267" s="217">
        <v>1313</v>
      </c>
      <c r="G267" s="217">
        <v>108</v>
      </c>
      <c r="H267" s="217">
        <v>1</v>
      </c>
      <c r="I267" s="217">
        <v>24</v>
      </c>
      <c r="J267" s="217">
        <v>40</v>
      </c>
      <c r="K267" s="217">
        <v>881</v>
      </c>
      <c r="L267" s="217"/>
      <c r="M267" s="217">
        <v>4</v>
      </c>
      <c r="N267" s="217"/>
      <c r="O267" s="217">
        <v>110</v>
      </c>
    </row>
    <row r="268" spans="1:15" ht="12.75" customHeight="1">
      <c r="A268" s="218" t="s">
        <v>325</v>
      </c>
      <c r="D268" s="217">
        <v>3</v>
      </c>
      <c r="E268" s="217">
        <v>18</v>
      </c>
      <c r="F268" s="217">
        <v>18</v>
      </c>
      <c r="G268" s="217">
        <v>68</v>
      </c>
      <c r="H268" s="217">
        <v>7</v>
      </c>
      <c r="I268" s="217">
        <v>14</v>
      </c>
      <c r="J268" s="217">
        <v>418</v>
      </c>
      <c r="K268" s="217">
        <v>468</v>
      </c>
      <c r="L268" s="217">
        <v>3</v>
      </c>
      <c r="M268" s="217">
        <v>5</v>
      </c>
      <c r="N268" s="217">
        <v>96</v>
      </c>
      <c r="O268" s="217">
        <v>93</v>
      </c>
    </row>
    <row r="269" spans="1:15" ht="12.75" customHeight="1">
      <c r="A269" s="218" t="s">
        <v>326</v>
      </c>
      <c r="D269" s="217"/>
      <c r="E269" s="217">
        <v>13</v>
      </c>
      <c r="F269" s="217"/>
      <c r="G269" s="217">
        <v>111</v>
      </c>
      <c r="H269" s="217"/>
      <c r="I269" s="217">
        <v>21</v>
      </c>
      <c r="J269" s="217"/>
      <c r="K269" s="217">
        <v>630</v>
      </c>
      <c r="L269" s="217"/>
      <c r="M269" s="217">
        <v>12</v>
      </c>
      <c r="N269" s="217"/>
      <c r="O269" s="217">
        <v>202</v>
      </c>
    </row>
    <row r="270" spans="1:15" ht="12.75" customHeight="1">
      <c r="A270" s="218" t="s">
        <v>327</v>
      </c>
      <c r="D270" s="217">
        <v>2</v>
      </c>
      <c r="E270" s="217">
        <v>3</v>
      </c>
      <c r="F270" s="217">
        <v>6</v>
      </c>
      <c r="G270" s="217">
        <v>27</v>
      </c>
      <c r="H270" s="217"/>
      <c r="I270" s="217">
        <v>2</v>
      </c>
      <c r="J270" s="217"/>
      <c r="K270" s="217">
        <v>120</v>
      </c>
      <c r="L270" s="217"/>
      <c r="M270" s="217"/>
      <c r="N270" s="217"/>
      <c r="O270" s="217"/>
    </row>
    <row r="271" spans="1:15" ht="12.75" customHeight="1">
      <c r="A271" s="218" t="s">
        <v>328</v>
      </c>
      <c r="D271" s="217">
        <v>1</v>
      </c>
      <c r="E271" s="217">
        <v>8</v>
      </c>
      <c r="F271" s="217">
        <v>34</v>
      </c>
      <c r="G271" s="217">
        <v>68</v>
      </c>
      <c r="H271" s="217">
        <v>4</v>
      </c>
      <c r="I271" s="217">
        <v>14</v>
      </c>
      <c r="J271" s="217">
        <v>180</v>
      </c>
      <c r="K271" s="217">
        <v>1102</v>
      </c>
      <c r="L271" s="217"/>
      <c r="M271" s="217">
        <v>2</v>
      </c>
      <c r="N271" s="217"/>
      <c r="O271" s="217">
        <v>39</v>
      </c>
    </row>
    <row r="272" spans="1:15" ht="12.75" customHeight="1">
      <c r="A272" s="218" t="s">
        <v>329</v>
      </c>
      <c r="D272" s="217">
        <v>2</v>
      </c>
      <c r="E272" s="217"/>
      <c r="F272" s="217">
        <v>60</v>
      </c>
      <c r="G272" s="217"/>
      <c r="H272" s="217">
        <v>2</v>
      </c>
      <c r="I272" s="217">
        <v>2</v>
      </c>
      <c r="J272" s="217">
        <v>82135</v>
      </c>
      <c r="K272" s="217">
        <v>90000</v>
      </c>
      <c r="L272" s="217">
        <v>3</v>
      </c>
      <c r="M272" s="217"/>
      <c r="N272" s="217">
        <v>80110</v>
      </c>
      <c r="O272" s="217"/>
    </row>
    <row r="273" spans="1:15" ht="12.75" customHeight="1">
      <c r="A273" s="218" t="s">
        <v>201</v>
      </c>
      <c r="D273" s="217">
        <v>2</v>
      </c>
      <c r="E273" s="217">
        <v>11</v>
      </c>
      <c r="F273" s="217">
        <v>17</v>
      </c>
      <c r="G273" s="217">
        <v>43</v>
      </c>
      <c r="H273" s="217">
        <v>10</v>
      </c>
      <c r="I273" s="217">
        <v>22</v>
      </c>
      <c r="J273" s="217">
        <v>3707</v>
      </c>
      <c r="K273" s="217">
        <v>7386</v>
      </c>
      <c r="L273" s="217">
        <v>1</v>
      </c>
      <c r="M273" s="217">
        <v>5</v>
      </c>
      <c r="N273" s="217">
        <v>10</v>
      </c>
      <c r="O273" s="217">
        <v>4017</v>
      </c>
    </row>
    <row r="274" spans="1:15" ht="12.75" customHeight="1">
      <c r="A274" s="218" t="s">
        <v>330</v>
      </c>
      <c r="D274" s="217"/>
      <c r="E274" s="217">
        <v>2</v>
      </c>
      <c r="F274" s="217"/>
      <c r="G274" s="217">
        <v>7</v>
      </c>
      <c r="H274" s="217"/>
      <c r="I274" s="217">
        <v>19</v>
      </c>
      <c r="J274" s="217"/>
      <c r="K274" s="217">
        <v>1868</v>
      </c>
      <c r="L274" s="217"/>
      <c r="M274" s="217">
        <v>4</v>
      </c>
      <c r="N274" s="217"/>
      <c r="O274" s="217">
        <v>183</v>
      </c>
    </row>
    <row r="275" spans="1:15" ht="12.75" customHeight="1">
      <c r="A275" s="218" t="s">
        <v>331</v>
      </c>
      <c r="D275" s="217">
        <v>2</v>
      </c>
      <c r="E275" s="217"/>
      <c r="F275" s="217">
        <v>1250</v>
      </c>
      <c r="G275" s="217"/>
      <c r="H275" s="217"/>
      <c r="I275" s="217">
        <v>3</v>
      </c>
      <c r="J275" s="217"/>
      <c r="K275" s="217">
        <v>68</v>
      </c>
      <c r="L275" s="217"/>
      <c r="M275" s="217">
        <v>1</v>
      </c>
      <c r="N275" s="217"/>
      <c r="O275" s="217">
        <v>10</v>
      </c>
    </row>
    <row r="276" spans="1:15" ht="12.75" customHeight="1">
      <c r="A276" s="218" t="s">
        <v>332</v>
      </c>
      <c r="D276" s="217">
        <v>1</v>
      </c>
      <c r="E276" s="217">
        <v>1</v>
      </c>
      <c r="F276" s="217">
        <v>300</v>
      </c>
      <c r="G276" s="217">
        <v>4</v>
      </c>
      <c r="H276" s="217">
        <v>5</v>
      </c>
      <c r="I276" s="217">
        <v>5</v>
      </c>
      <c r="J276" s="217">
        <v>3965</v>
      </c>
      <c r="K276" s="217">
        <v>640</v>
      </c>
      <c r="L276" s="217">
        <v>2</v>
      </c>
      <c r="M276" s="217">
        <v>3</v>
      </c>
      <c r="N276" s="217">
        <v>2520</v>
      </c>
      <c r="O276" s="217">
        <v>4715</v>
      </c>
    </row>
    <row r="277" spans="1:15" ht="12.75" customHeight="1">
      <c r="A277" s="218" t="s">
        <v>333</v>
      </c>
      <c r="D277" s="217">
        <v>2</v>
      </c>
      <c r="E277" s="217">
        <v>87</v>
      </c>
      <c r="F277" s="217">
        <v>126</v>
      </c>
      <c r="G277" s="217">
        <v>229</v>
      </c>
      <c r="H277" s="217">
        <v>1</v>
      </c>
      <c r="I277" s="217">
        <v>106</v>
      </c>
      <c r="J277" s="217">
        <v>58</v>
      </c>
      <c r="K277" s="217">
        <v>2643</v>
      </c>
      <c r="L277" s="217">
        <v>1</v>
      </c>
      <c r="M277" s="217">
        <v>17</v>
      </c>
      <c r="N277" s="217">
        <v>127</v>
      </c>
      <c r="O277" s="217">
        <v>310</v>
      </c>
    </row>
    <row r="278" spans="1:15" ht="12.75" customHeight="1">
      <c r="A278" s="218" t="s">
        <v>334</v>
      </c>
      <c r="D278" s="217">
        <v>3</v>
      </c>
      <c r="E278" s="217">
        <v>7</v>
      </c>
      <c r="F278" s="217">
        <v>21</v>
      </c>
      <c r="G278" s="217">
        <v>91</v>
      </c>
      <c r="H278" s="217">
        <v>2</v>
      </c>
      <c r="I278" s="217">
        <v>7</v>
      </c>
      <c r="J278" s="217">
        <v>115</v>
      </c>
      <c r="K278" s="217">
        <v>144</v>
      </c>
      <c r="L278" s="217"/>
      <c r="M278" s="217">
        <v>1</v>
      </c>
      <c r="N278" s="217"/>
      <c r="O278" s="217">
        <v>12</v>
      </c>
    </row>
    <row r="279" spans="1:15" ht="12.75" customHeight="1">
      <c r="A279" s="218" t="s">
        <v>335</v>
      </c>
      <c r="D279" s="217">
        <v>1</v>
      </c>
      <c r="E279" s="217">
        <v>46</v>
      </c>
      <c r="F279" s="217">
        <v>500</v>
      </c>
      <c r="G279" s="217">
        <v>87</v>
      </c>
      <c r="H279" s="217">
        <v>3</v>
      </c>
      <c r="I279" s="217">
        <v>189</v>
      </c>
      <c r="J279" s="217">
        <v>160</v>
      </c>
      <c r="K279" s="217">
        <v>6208</v>
      </c>
      <c r="L279" s="217"/>
      <c r="M279" s="217">
        <v>23</v>
      </c>
      <c r="N279" s="217"/>
      <c r="O279" s="217">
        <v>454</v>
      </c>
    </row>
    <row r="280" spans="1:15" ht="12.75" customHeight="1">
      <c r="A280" s="218" t="s">
        <v>336</v>
      </c>
      <c r="D280" s="217">
        <v>2</v>
      </c>
      <c r="E280" s="217">
        <v>75</v>
      </c>
      <c r="F280" s="217">
        <v>23</v>
      </c>
      <c r="G280" s="217">
        <v>169</v>
      </c>
      <c r="H280" s="217">
        <v>3</v>
      </c>
      <c r="I280" s="217">
        <v>245</v>
      </c>
      <c r="J280" s="217">
        <v>450</v>
      </c>
      <c r="K280" s="217">
        <v>3669</v>
      </c>
      <c r="L280" s="217"/>
      <c r="M280" s="217">
        <v>24</v>
      </c>
      <c r="N280" s="217"/>
      <c r="O280" s="217">
        <v>218</v>
      </c>
    </row>
    <row r="281" spans="1:15" ht="12.75" customHeight="1">
      <c r="A281" s="218" t="s">
        <v>337</v>
      </c>
      <c r="D281" s="217"/>
      <c r="E281" s="217">
        <v>16</v>
      </c>
      <c r="F281" s="217"/>
      <c r="G281" s="217">
        <v>147</v>
      </c>
      <c r="H281" s="217">
        <v>1</v>
      </c>
      <c r="I281" s="217">
        <v>28</v>
      </c>
      <c r="J281" s="217">
        <v>7</v>
      </c>
      <c r="K281" s="217">
        <v>1008</v>
      </c>
      <c r="L281" s="217"/>
      <c r="M281" s="217">
        <v>6</v>
      </c>
      <c r="N281" s="217"/>
      <c r="O281" s="217">
        <v>103</v>
      </c>
    </row>
    <row r="282" spans="1:15" ht="12.75" customHeight="1">
      <c r="A282" s="218" t="s">
        <v>338</v>
      </c>
      <c r="D282" s="217">
        <v>2</v>
      </c>
      <c r="E282" s="217">
        <v>139</v>
      </c>
      <c r="F282" s="217">
        <v>8</v>
      </c>
      <c r="G282" s="217">
        <v>369</v>
      </c>
      <c r="H282" s="217"/>
      <c r="I282" s="217">
        <v>208</v>
      </c>
      <c r="J282" s="217"/>
      <c r="K282" s="217">
        <v>4796</v>
      </c>
      <c r="L282" s="217"/>
      <c r="M282" s="217">
        <v>73</v>
      </c>
      <c r="N282" s="217"/>
      <c r="O282" s="217">
        <v>771</v>
      </c>
    </row>
    <row r="283" spans="1:15" ht="12.75" customHeight="1">
      <c r="A283" s="218" t="s">
        <v>339</v>
      </c>
      <c r="D283" s="217">
        <v>3</v>
      </c>
      <c r="E283" s="217">
        <v>9</v>
      </c>
      <c r="F283" s="217">
        <v>66</v>
      </c>
      <c r="G283" s="217">
        <v>99</v>
      </c>
      <c r="H283" s="217">
        <v>3</v>
      </c>
      <c r="I283" s="217">
        <v>19</v>
      </c>
      <c r="J283" s="217">
        <v>45</v>
      </c>
      <c r="K283" s="217">
        <v>948</v>
      </c>
      <c r="L283" s="217">
        <v>1</v>
      </c>
      <c r="M283" s="217">
        <v>5</v>
      </c>
      <c r="N283" s="217">
        <v>10</v>
      </c>
      <c r="O283" s="217">
        <v>252</v>
      </c>
    </row>
    <row r="284" spans="1:15" ht="12.75" customHeight="1">
      <c r="A284" s="218" t="s">
        <v>398</v>
      </c>
      <c r="D284" s="217">
        <v>14</v>
      </c>
      <c r="E284" s="217">
        <v>46</v>
      </c>
      <c r="F284" s="217">
        <v>737</v>
      </c>
      <c r="G284" s="217">
        <v>400</v>
      </c>
      <c r="H284" s="217">
        <v>1</v>
      </c>
      <c r="I284" s="217">
        <v>77</v>
      </c>
      <c r="J284" s="217">
        <v>15</v>
      </c>
      <c r="K284" s="217">
        <v>1885</v>
      </c>
      <c r="L284" s="217"/>
      <c r="M284" s="217">
        <v>14</v>
      </c>
      <c r="N284" s="217"/>
      <c r="O284" s="217">
        <v>144</v>
      </c>
    </row>
    <row r="285" spans="1:15" ht="12.75" customHeight="1">
      <c r="A285" s="218" t="s">
        <v>340</v>
      </c>
      <c r="D285" s="217">
        <v>1</v>
      </c>
      <c r="E285" s="217">
        <v>6</v>
      </c>
      <c r="F285" s="217">
        <v>170</v>
      </c>
      <c r="G285" s="217">
        <v>6</v>
      </c>
      <c r="H285" s="217"/>
      <c r="I285" s="217">
        <v>13</v>
      </c>
      <c r="J285" s="217"/>
      <c r="K285" s="217">
        <v>532</v>
      </c>
      <c r="L285" s="217"/>
      <c r="M285" s="217">
        <v>1</v>
      </c>
      <c r="N285" s="217"/>
      <c r="O285" s="217">
        <v>20</v>
      </c>
    </row>
    <row r="286" spans="1:15" ht="12.75" customHeight="1">
      <c r="A286" s="218" t="s">
        <v>345</v>
      </c>
      <c r="D286" s="217">
        <v>3</v>
      </c>
      <c r="E286" s="217">
        <v>27</v>
      </c>
      <c r="F286" s="217">
        <v>52</v>
      </c>
      <c r="G286" s="217">
        <v>60</v>
      </c>
      <c r="H286" s="217">
        <v>1</v>
      </c>
      <c r="I286" s="217">
        <v>61</v>
      </c>
      <c r="J286" s="217">
        <v>200</v>
      </c>
      <c r="K286" s="217">
        <v>1172</v>
      </c>
      <c r="L286" s="217">
        <v>2</v>
      </c>
      <c r="M286" s="217">
        <v>15</v>
      </c>
      <c r="N286" s="217">
        <v>3030</v>
      </c>
      <c r="O286" s="217">
        <v>206</v>
      </c>
    </row>
    <row r="287" spans="1:15" ht="12.75" customHeight="1">
      <c r="A287" s="218" t="s">
        <v>341</v>
      </c>
      <c r="D287" s="217">
        <v>8</v>
      </c>
      <c r="E287" s="217">
        <v>51</v>
      </c>
      <c r="F287" s="217">
        <v>5388</v>
      </c>
      <c r="G287" s="217">
        <v>736</v>
      </c>
      <c r="H287" s="217">
        <v>1</v>
      </c>
      <c r="I287" s="217">
        <v>99</v>
      </c>
      <c r="J287" s="217">
        <v>65</v>
      </c>
      <c r="K287" s="217">
        <v>2697</v>
      </c>
      <c r="L287" s="217"/>
      <c r="M287" s="217">
        <v>15</v>
      </c>
      <c r="N287" s="217"/>
      <c r="O287" s="217">
        <v>304</v>
      </c>
    </row>
    <row r="288" spans="1:15" ht="12.75" customHeight="1">
      <c r="A288" s="218" t="s">
        <v>342</v>
      </c>
      <c r="D288" s="217">
        <v>16</v>
      </c>
      <c r="E288" s="217">
        <v>54</v>
      </c>
      <c r="F288" s="217">
        <v>5098</v>
      </c>
      <c r="G288" s="217">
        <v>4880</v>
      </c>
      <c r="H288" s="217">
        <v>27</v>
      </c>
      <c r="I288" s="217">
        <v>86</v>
      </c>
      <c r="J288" s="217">
        <v>882</v>
      </c>
      <c r="K288" s="217">
        <v>2433</v>
      </c>
      <c r="L288" s="217">
        <v>9</v>
      </c>
      <c r="M288" s="217">
        <v>14</v>
      </c>
      <c r="N288" s="217">
        <v>335</v>
      </c>
      <c r="O288" s="217">
        <v>469</v>
      </c>
    </row>
    <row r="289" spans="1:15" ht="12.75" customHeight="1">
      <c r="A289" s="218" t="s">
        <v>343</v>
      </c>
      <c r="D289" s="217">
        <v>5</v>
      </c>
      <c r="E289" s="217">
        <v>22</v>
      </c>
      <c r="F289" s="217">
        <v>877</v>
      </c>
      <c r="G289" s="217">
        <v>215</v>
      </c>
      <c r="H289" s="217">
        <v>2</v>
      </c>
      <c r="I289" s="217">
        <v>29</v>
      </c>
      <c r="J289" s="217">
        <v>35</v>
      </c>
      <c r="K289" s="217">
        <v>772</v>
      </c>
      <c r="L289" s="217">
        <v>2</v>
      </c>
      <c r="M289" s="217">
        <v>1</v>
      </c>
      <c r="N289" s="217">
        <v>33</v>
      </c>
      <c r="O289" s="217">
        <v>12</v>
      </c>
    </row>
    <row r="290" spans="1:15" ht="12.75" customHeight="1">
      <c r="A290" s="244" t="s">
        <v>344</v>
      </c>
      <c r="B290" s="244"/>
      <c r="C290" s="245"/>
      <c r="D290" s="240">
        <v>3</v>
      </c>
      <c r="E290" s="240">
        <v>54</v>
      </c>
      <c r="F290" s="240">
        <v>505</v>
      </c>
      <c r="G290" s="240">
        <v>576</v>
      </c>
      <c r="H290" s="240"/>
      <c r="I290" s="240">
        <v>59</v>
      </c>
      <c r="J290" s="240"/>
      <c r="K290" s="240">
        <v>1888</v>
      </c>
      <c r="L290" s="240"/>
      <c r="M290" s="240">
        <v>26</v>
      </c>
      <c r="N290" s="240"/>
      <c r="O290" s="240">
        <v>379</v>
      </c>
    </row>
    <row r="291" ht="12.75" customHeight="1"/>
    <row r="292" spans="1:15" ht="12.75" customHeight="1">
      <c r="A292" s="259" t="s">
        <v>376</v>
      </c>
      <c r="B292" s="259"/>
      <c r="C292" s="259"/>
      <c r="D292" s="259"/>
      <c r="E292" s="259"/>
      <c r="F292" s="259"/>
      <c r="G292" s="259"/>
      <c r="H292" s="259"/>
      <c r="I292" s="259"/>
      <c r="J292" s="259"/>
      <c r="K292" s="259"/>
      <c r="L292" s="259"/>
      <c r="M292" s="259"/>
      <c r="N292" s="259"/>
      <c r="O292" s="259"/>
    </row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</sheetData>
  <sheetProtection/>
  <mergeCells count="75">
    <mergeCell ref="J257:K257"/>
    <mergeCell ref="L257:M257"/>
    <mergeCell ref="N257:O257"/>
    <mergeCell ref="A150:O150"/>
    <mergeCell ref="A259:M259"/>
    <mergeCell ref="N202:O202"/>
    <mergeCell ref="A255:O255"/>
    <mergeCell ref="A256:A258"/>
    <mergeCell ref="B256:C257"/>
    <mergeCell ref="D256:G256"/>
    <mergeCell ref="H256:K256"/>
    <mergeCell ref="L256:O256"/>
    <mergeCell ref="D257:E257"/>
    <mergeCell ref="F257:G257"/>
    <mergeCell ref="H257:I257"/>
    <mergeCell ref="A200:O200"/>
    <mergeCell ref="A201:A203"/>
    <mergeCell ref="D201:G201"/>
    <mergeCell ref="H201:K201"/>
    <mergeCell ref="L201:O201"/>
    <mergeCell ref="L202:M202"/>
    <mergeCell ref="A146:O146"/>
    <mergeCell ref="A147:A149"/>
    <mergeCell ref="D147:G147"/>
    <mergeCell ref="H147:K147"/>
    <mergeCell ref="L147:O147"/>
    <mergeCell ref="N148:O148"/>
    <mergeCell ref="A292:O292"/>
    <mergeCell ref="D148:E148"/>
    <mergeCell ref="F148:G148"/>
    <mergeCell ref="H148:I148"/>
    <mergeCell ref="J148:K148"/>
    <mergeCell ref="L148:M148"/>
    <mergeCell ref="D202:E202"/>
    <mergeCell ref="F202:G202"/>
    <mergeCell ref="H202:I202"/>
    <mergeCell ref="J202:K202"/>
    <mergeCell ref="H108:I108"/>
    <mergeCell ref="J108:K108"/>
    <mergeCell ref="L108:M108"/>
    <mergeCell ref="A114:M114"/>
    <mergeCell ref="D108:E108"/>
    <mergeCell ref="A1:O1"/>
    <mergeCell ref="A54:O54"/>
    <mergeCell ref="A106:O106"/>
    <mergeCell ref="B2:C3"/>
    <mergeCell ref="D2:G2"/>
    <mergeCell ref="H56:I56"/>
    <mergeCell ref="J56:K56"/>
    <mergeCell ref="L56:M56"/>
    <mergeCell ref="A107:A109"/>
    <mergeCell ref="H2:K2"/>
    <mergeCell ref="F108:G108"/>
    <mergeCell ref="A5:M5"/>
    <mergeCell ref="A55:A57"/>
    <mergeCell ref="D56:E56"/>
    <mergeCell ref="F56:G56"/>
    <mergeCell ref="A2:A4"/>
    <mergeCell ref="D3:E3"/>
    <mergeCell ref="F3:G3"/>
    <mergeCell ref="H3:I3"/>
    <mergeCell ref="J3:K3"/>
    <mergeCell ref="L2:O2"/>
    <mergeCell ref="N3:O3"/>
    <mergeCell ref="L3:M3"/>
    <mergeCell ref="B55:C56"/>
    <mergeCell ref="D55:G55"/>
    <mergeCell ref="H55:K55"/>
    <mergeCell ref="L55:O55"/>
    <mergeCell ref="N56:O56"/>
    <mergeCell ref="B107:C108"/>
    <mergeCell ref="D107:G107"/>
    <mergeCell ref="H107:K107"/>
    <mergeCell ref="L107:O107"/>
    <mergeCell ref="N108:O108"/>
  </mergeCells>
  <printOptions/>
  <pageMargins left="0.984251968503937" right="0.5905511811023623" top="1.299212598425197" bottom="0.7874015748031497" header="0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/>
  <dimension ref="A1:H10"/>
  <sheetViews>
    <sheetView zoomScaleSheetLayoutView="100" zoomScalePageLayoutView="0" workbookViewId="0" topLeftCell="A1">
      <selection activeCell="A27" sqref="A27"/>
    </sheetView>
  </sheetViews>
  <sheetFormatPr defaultColWidth="9.140625" defaultRowHeight="15"/>
  <cols>
    <col min="1" max="1" width="26.28125" style="2" customWidth="1"/>
    <col min="2" max="4" width="10.00390625" style="1" customWidth="1"/>
    <col min="5" max="5" width="0.5625" style="1" customWidth="1"/>
    <col min="6" max="8" width="10.00390625" style="1" customWidth="1"/>
    <col min="9" max="16384" width="9.140625" style="1" customWidth="1"/>
  </cols>
  <sheetData>
    <row r="1" spans="1:8" s="36" customFormat="1" ht="25.5" customHeight="1">
      <c r="A1" s="260" t="s">
        <v>194</v>
      </c>
      <c r="B1" s="260"/>
      <c r="C1" s="260"/>
      <c r="D1" s="260"/>
      <c r="E1" s="260"/>
      <c r="F1" s="260"/>
      <c r="G1" s="260"/>
      <c r="H1" s="260"/>
    </row>
    <row r="2" spans="1:8" ht="12.75">
      <c r="A2" s="261" t="s">
        <v>21</v>
      </c>
      <c r="B2" s="263">
        <v>2008</v>
      </c>
      <c r="C2" s="263"/>
      <c r="D2" s="263"/>
      <c r="E2" s="35"/>
      <c r="F2" s="263">
        <v>2009</v>
      </c>
      <c r="G2" s="263"/>
      <c r="H2" s="263"/>
    </row>
    <row r="3" spans="1:8" ht="26.25" customHeight="1">
      <c r="A3" s="262"/>
      <c r="B3" s="34" t="s">
        <v>20</v>
      </c>
      <c r="C3" s="34" t="s">
        <v>19</v>
      </c>
      <c r="D3" s="34" t="s">
        <v>18</v>
      </c>
      <c r="E3" s="34"/>
      <c r="F3" s="34" t="s">
        <v>20</v>
      </c>
      <c r="G3" s="34" t="s">
        <v>19</v>
      </c>
      <c r="H3" s="34" t="s">
        <v>18</v>
      </c>
    </row>
    <row r="4" spans="1:8" ht="12.75">
      <c r="A4" s="31" t="s">
        <v>17</v>
      </c>
      <c r="B4" s="32">
        <v>0.6</v>
      </c>
      <c r="C4" s="32">
        <v>0.7</v>
      </c>
      <c r="D4" s="32">
        <v>0.8</v>
      </c>
      <c r="E4" s="33"/>
      <c r="F4" s="32">
        <v>0.6</v>
      </c>
      <c r="G4" s="32">
        <v>0.7</v>
      </c>
      <c r="H4" s="32">
        <v>0.8</v>
      </c>
    </row>
    <row r="5" spans="1:8" ht="12.75">
      <c r="A5" s="20" t="s">
        <v>16</v>
      </c>
      <c r="B5" s="29">
        <v>10963</v>
      </c>
      <c r="C5" s="29">
        <v>14419</v>
      </c>
      <c r="D5" s="29">
        <v>25077</v>
      </c>
      <c r="E5" s="30"/>
      <c r="F5" s="29">
        <v>10376</v>
      </c>
      <c r="G5" s="29">
        <v>13845</v>
      </c>
      <c r="H5" s="29">
        <v>23750</v>
      </c>
    </row>
    <row r="6" spans="1:8" ht="12.75">
      <c r="A6" s="31" t="s">
        <v>15</v>
      </c>
      <c r="B6" s="29">
        <v>7192</v>
      </c>
      <c r="C6" s="29">
        <v>9660</v>
      </c>
      <c r="D6" s="29">
        <v>14648</v>
      </c>
      <c r="E6" s="30"/>
      <c r="F6" s="29">
        <v>6058</v>
      </c>
      <c r="G6" s="29">
        <v>9044</v>
      </c>
      <c r="H6" s="29">
        <v>13487</v>
      </c>
    </row>
    <row r="7" spans="1:8" ht="12.75">
      <c r="A7" s="13" t="s">
        <v>14</v>
      </c>
      <c r="B7" s="29">
        <v>17246</v>
      </c>
      <c r="C7" s="29">
        <v>21836</v>
      </c>
      <c r="D7" s="29">
        <v>32132</v>
      </c>
      <c r="E7" s="30"/>
      <c r="F7" s="29">
        <v>18399</v>
      </c>
      <c r="G7" s="29">
        <v>21163</v>
      </c>
      <c r="H7" s="29">
        <v>30773</v>
      </c>
    </row>
    <row r="8" spans="1:8" ht="12.75">
      <c r="A8" s="9" t="s">
        <v>13</v>
      </c>
      <c r="B8" s="27">
        <v>9224</v>
      </c>
      <c r="C8" s="27">
        <v>12256</v>
      </c>
      <c r="D8" s="27">
        <v>16167</v>
      </c>
      <c r="E8" s="28"/>
      <c r="F8" s="27">
        <v>9093</v>
      </c>
      <c r="G8" s="27">
        <v>11401</v>
      </c>
      <c r="H8" s="27">
        <v>14835</v>
      </c>
    </row>
    <row r="9" spans="1:5" s="4" customFormat="1" ht="12.75" customHeight="1">
      <c r="A9" s="259" t="s">
        <v>1</v>
      </c>
      <c r="B9" s="259"/>
      <c r="C9" s="259"/>
      <c r="D9" s="259"/>
      <c r="E9" s="26"/>
    </row>
    <row r="10" ht="12.75" customHeight="1">
      <c r="A10" s="3" t="s">
        <v>12</v>
      </c>
    </row>
  </sheetData>
  <sheetProtection/>
  <mergeCells count="5">
    <mergeCell ref="A9:D9"/>
    <mergeCell ref="A1:H1"/>
    <mergeCell ref="A2:A3"/>
    <mergeCell ref="B2:D2"/>
    <mergeCell ref="F2:H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J58"/>
  <sheetViews>
    <sheetView zoomScalePageLayoutView="0" workbookViewId="0" topLeftCell="A1">
      <selection activeCell="C61" sqref="C61"/>
    </sheetView>
  </sheetViews>
  <sheetFormatPr defaultColWidth="10.8515625" defaultRowHeight="15"/>
  <cols>
    <col min="1" max="1" width="23.7109375" style="1" customWidth="1"/>
    <col min="2" max="4" width="10.421875" style="22" customWidth="1"/>
    <col min="5" max="5" width="0.5625" style="22" customWidth="1"/>
    <col min="6" max="7" width="10.421875" style="22" customWidth="1"/>
    <col min="8" max="16384" width="10.8515625" style="22" customWidth="1"/>
  </cols>
  <sheetData>
    <row r="1" spans="1:8" s="49" customFormat="1" ht="25.5" customHeight="1">
      <c r="A1" s="260" t="s">
        <v>196</v>
      </c>
      <c r="B1" s="260"/>
      <c r="C1" s="260"/>
      <c r="D1" s="260"/>
      <c r="E1" s="260"/>
      <c r="F1" s="260"/>
      <c r="G1" s="260"/>
      <c r="H1" s="260"/>
    </row>
    <row r="2" spans="1:8" ht="26.25" customHeight="1">
      <c r="A2" s="264" t="s">
        <v>67</v>
      </c>
      <c r="B2" s="266" t="s">
        <v>66</v>
      </c>
      <c r="C2" s="266"/>
      <c r="D2" s="266"/>
      <c r="E2" s="23"/>
      <c r="F2" s="267" t="s">
        <v>65</v>
      </c>
      <c r="G2" s="267"/>
      <c r="H2" s="267"/>
    </row>
    <row r="3" spans="1:8" ht="12.75">
      <c r="A3" s="265"/>
      <c r="B3" s="48">
        <v>2008</v>
      </c>
      <c r="C3" s="48">
        <v>2009</v>
      </c>
      <c r="D3" s="48">
        <v>2010</v>
      </c>
      <c r="E3" s="6"/>
      <c r="F3" s="48">
        <v>2008</v>
      </c>
      <c r="G3" s="48">
        <v>2009</v>
      </c>
      <c r="H3" s="48">
        <v>2010</v>
      </c>
    </row>
    <row r="4" spans="1:8" s="44" customFormat="1" ht="12.75">
      <c r="A4" s="247" t="s">
        <v>64</v>
      </c>
      <c r="B4" s="248">
        <v>166</v>
      </c>
      <c r="C4" s="248">
        <v>166</v>
      </c>
      <c r="D4" s="248">
        <v>104</v>
      </c>
      <c r="E4" s="248"/>
      <c r="F4" s="248">
        <v>3441.360131204378</v>
      </c>
      <c r="G4" s="248">
        <v>2445.465051213679</v>
      </c>
      <c r="H4" s="248">
        <v>1883.1879754280308</v>
      </c>
    </row>
    <row r="5" spans="1:8" s="38" customFormat="1" ht="12.75">
      <c r="A5" s="247" t="s">
        <v>63</v>
      </c>
      <c r="B5" s="248">
        <v>4138</v>
      </c>
      <c r="C5" s="248">
        <v>2399</v>
      </c>
      <c r="D5" s="248">
        <v>3341</v>
      </c>
      <c r="E5" s="248"/>
      <c r="F5" s="248">
        <v>134347.26856158942</v>
      </c>
      <c r="G5" s="248">
        <v>64039.534373755676</v>
      </c>
      <c r="H5" s="248">
        <v>78799.3357898076</v>
      </c>
    </row>
    <row r="6" spans="1:8" s="38" customFormat="1" ht="12.75">
      <c r="A6" s="247" t="s">
        <v>62</v>
      </c>
      <c r="B6" s="248">
        <v>373</v>
      </c>
      <c r="C6" s="248">
        <v>353</v>
      </c>
      <c r="D6" s="248">
        <v>273</v>
      </c>
      <c r="E6" s="248"/>
      <c r="F6" s="248">
        <v>5926.363535447474</v>
      </c>
      <c r="G6" s="248">
        <v>4086.6151382350354</v>
      </c>
      <c r="H6" s="248">
        <v>3864.5400003347127</v>
      </c>
    </row>
    <row r="7" spans="1:8" s="46" customFormat="1" ht="12.75">
      <c r="A7" s="247" t="s">
        <v>377</v>
      </c>
      <c r="B7" s="248">
        <v>0</v>
      </c>
      <c r="C7" s="248">
        <v>0</v>
      </c>
      <c r="D7" s="248">
        <v>0</v>
      </c>
      <c r="E7" s="248"/>
      <c r="F7" s="248">
        <v>0</v>
      </c>
      <c r="G7" s="248">
        <v>0</v>
      </c>
      <c r="H7" s="248">
        <v>0</v>
      </c>
    </row>
    <row r="8" spans="1:8" s="46" customFormat="1" ht="12.75">
      <c r="A8" s="247" t="s">
        <v>61</v>
      </c>
      <c r="B8" s="248">
        <v>104</v>
      </c>
      <c r="C8" s="248">
        <v>65</v>
      </c>
      <c r="D8" s="248">
        <v>41</v>
      </c>
      <c r="E8" s="248"/>
      <c r="F8" s="248">
        <v>1778.815721435509</v>
      </c>
      <c r="G8" s="248">
        <v>868.3396047563491</v>
      </c>
      <c r="H8" s="248">
        <v>699.8138166459804</v>
      </c>
    </row>
    <row r="9" spans="1:8" s="46" customFormat="1" ht="12.75">
      <c r="A9" s="247" t="s">
        <v>60</v>
      </c>
      <c r="B9" s="248">
        <v>63</v>
      </c>
      <c r="C9" s="248">
        <v>63</v>
      </c>
      <c r="D9" s="248">
        <v>63</v>
      </c>
      <c r="E9" s="248"/>
      <c r="F9" s="248">
        <v>2555.279092926869</v>
      </c>
      <c r="G9" s="248">
        <v>2048.13</v>
      </c>
      <c r="H9" s="248">
        <v>2351.16</v>
      </c>
    </row>
    <row r="10" spans="1:8" s="46" customFormat="1" ht="12.75">
      <c r="A10" s="247" t="s">
        <v>59</v>
      </c>
      <c r="B10" s="248">
        <v>12</v>
      </c>
      <c r="C10" s="248">
        <v>12</v>
      </c>
      <c r="D10" s="248">
        <v>17</v>
      </c>
      <c r="E10" s="248"/>
      <c r="F10" s="248">
        <v>1518.36</v>
      </c>
      <c r="G10" s="248">
        <v>1304.28</v>
      </c>
      <c r="H10" s="248">
        <v>2289.22</v>
      </c>
    </row>
    <row r="11" spans="1:8" s="38" customFormat="1" ht="12.75">
      <c r="A11" s="247" t="s">
        <v>58</v>
      </c>
      <c r="B11" s="248">
        <v>3</v>
      </c>
      <c r="C11" s="248">
        <v>3</v>
      </c>
      <c r="D11" s="248">
        <v>3</v>
      </c>
      <c r="E11" s="248"/>
      <c r="F11" s="248">
        <v>174.39544988957567</v>
      </c>
      <c r="G11" s="248">
        <v>167.23932570824513</v>
      </c>
      <c r="H11" s="248">
        <v>188.78164065769678</v>
      </c>
    </row>
    <row r="12" spans="1:8" s="38" customFormat="1" ht="12.75">
      <c r="A12" s="247" t="s">
        <v>57</v>
      </c>
      <c r="B12" s="248">
        <v>46</v>
      </c>
      <c r="C12" s="248">
        <v>46</v>
      </c>
      <c r="D12" s="248">
        <v>46</v>
      </c>
      <c r="E12" s="248"/>
      <c r="F12" s="248">
        <v>2014.347366524707</v>
      </c>
      <c r="G12" s="248">
        <v>1933.7441917507379</v>
      </c>
      <c r="H12" s="248">
        <v>1851.1395925822305</v>
      </c>
    </row>
    <row r="13" spans="1:10" s="46" customFormat="1" ht="18" customHeight="1">
      <c r="A13" s="247" t="s">
        <v>56</v>
      </c>
      <c r="B13" s="248">
        <v>53</v>
      </c>
      <c r="C13" s="248">
        <v>53</v>
      </c>
      <c r="D13" s="248">
        <v>53</v>
      </c>
      <c r="E13" s="248"/>
      <c r="F13" s="248">
        <v>4230.357433307583</v>
      </c>
      <c r="G13" s="248">
        <v>6084.144738566434</v>
      </c>
      <c r="H13" s="248">
        <v>5037.475065530154</v>
      </c>
      <c r="I13" s="184"/>
      <c r="J13" s="185"/>
    </row>
    <row r="14" spans="1:10" s="46" customFormat="1" ht="12.75">
      <c r="A14" s="247" t="s">
        <v>55</v>
      </c>
      <c r="B14" s="248">
        <v>203</v>
      </c>
      <c r="C14" s="248">
        <v>229</v>
      </c>
      <c r="D14" s="248">
        <v>205</v>
      </c>
      <c r="E14" s="248"/>
      <c r="F14" s="248">
        <v>10308.06879244384</v>
      </c>
      <c r="G14" s="248">
        <v>12395.289404324636</v>
      </c>
      <c r="H14" s="248">
        <v>10406.13291755244</v>
      </c>
      <c r="I14" s="184"/>
      <c r="J14" s="184"/>
    </row>
    <row r="15" spans="1:8" s="46" customFormat="1" ht="12.75">
      <c r="A15" s="247" t="s">
        <v>54</v>
      </c>
      <c r="B15" s="248">
        <v>223</v>
      </c>
      <c r="C15" s="248">
        <v>258</v>
      </c>
      <c r="D15" s="248">
        <v>220</v>
      </c>
      <c r="E15" s="248"/>
      <c r="F15" s="248">
        <v>8722.283533944417</v>
      </c>
      <c r="G15" s="248">
        <v>13092.533663121563</v>
      </c>
      <c r="H15" s="248">
        <v>9223.863456017898</v>
      </c>
    </row>
    <row r="16" spans="1:8" s="46" customFormat="1" ht="12.75">
      <c r="A16" s="247" t="s">
        <v>53</v>
      </c>
      <c r="B16" s="248">
        <v>90</v>
      </c>
      <c r="C16" s="248">
        <v>92</v>
      </c>
      <c r="D16" s="248">
        <v>89</v>
      </c>
      <c r="E16" s="248"/>
      <c r="F16" s="248">
        <v>4786.505073063461</v>
      </c>
      <c r="G16" s="248">
        <v>4915.457460541709</v>
      </c>
      <c r="H16" s="248">
        <v>4082.613497018971</v>
      </c>
    </row>
    <row r="17" spans="1:8" s="46" customFormat="1" ht="12.75">
      <c r="A17" s="247" t="s">
        <v>52</v>
      </c>
      <c r="B17" s="248">
        <v>116</v>
      </c>
      <c r="C17" s="248">
        <v>130</v>
      </c>
      <c r="D17" s="248">
        <v>130</v>
      </c>
      <c r="E17" s="248"/>
      <c r="F17" s="248">
        <v>6527.49</v>
      </c>
      <c r="G17" s="248">
        <v>7551.84</v>
      </c>
      <c r="H17" s="248">
        <v>7204.73</v>
      </c>
    </row>
    <row r="18" spans="1:8" s="41" customFormat="1" ht="12.75">
      <c r="A18" s="247" t="s">
        <v>51</v>
      </c>
      <c r="B18" s="248">
        <v>39</v>
      </c>
      <c r="C18" s="248">
        <v>36</v>
      </c>
      <c r="D18" s="248">
        <v>36</v>
      </c>
      <c r="E18" s="248"/>
      <c r="F18" s="248">
        <v>2288.0424389763793</v>
      </c>
      <c r="G18" s="248">
        <v>2224.9220381914793</v>
      </c>
      <c r="H18" s="248">
        <v>1904.7707517731112</v>
      </c>
    </row>
    <row r="19" spans="1:8" s="38" customFormat="1" ht="12.75">
      <c r="A19" s="247" t="s">
        <v>50</v>
      </c>
      <c r="B19" s="248">
        <v>76</v>
      </c>
      <c r="C19" s="248">
        <v>68</v>
      </c>
      <c r="D19" s="248">
        <v>69</v>
      </c>
      <c r="E19" s="248"/>
      <c r="F19" s="248">
        <v>2946.52</v>
      </c>
      <c r="G19" s="248">
        <v>2499.68</v>
      </c>
      <c r="H19" s="248">
        <v>2606.82</v>
      </c>
    </row>
    <row r="20" spans="1:8" s="46" customFormat="1" ht="12.75">
      <c r="A20" s="247" t="s">
        <v>49</v>
      </c>
      <c r="B20" s="248">
        <v>94</v>
      </c>
      <c r="C20" s="248">
        <v>103</v>
      </c>
      <c r="D20" s="248">
        <v>101</v>
      </c>
      <c r="E20" s="248"/>
      <c r="F20" s="248">
        <v>5628.41</v>
      </c>
      <c r="G20" s="248">
        <v>6288.24</v>
      </c>
      <c r="H20" s="248">
        <v>6359.41</v>
      </c>
    </row>
    <row r="21" spans="1:8" s="46" customFormat="1" ht="12.75">
      <c r="A21" s="247" t="s">
        <v>48</v>
      </c>
      <c r="B21" s="248">
        <v>1905</v>
      </c>
      <c r="C21" s="248">
        <v>2269</v>
      </c>
      <c r="D21" s="248">
        <v>2270</v>
      </c>
      <c r="E21" s="248"/>
      <c r="F21" s="248">
        <v>20188.48</v>
      </c>
      <c r="G21" s="248">
        <v>21659.71</v>
      </c>
      <c r="H21" s="248">
        <v>17599.26</v>
      </c>
    </row>
    <row r="22" spans="1:8" s="46" customFormat="1" ht="12.75">
      <c r="A22" s="247" t="s">
        <v>47</v>
      </c>
      <c r="B22" s="248">
        <v>22</v>
      </c>
      <c r="C22" s="248">
        <v>21</v>
      </c>
      <c r="D22" s="248">
        <v>14</v>
      </c>
      <c r="E22" s="248"/>
      <c r="F22" s="248">
        <v>1031.14</v>
      </c>
      <c r="G22" s="248">
        <v>948.78</v>
      </c>
      <c r="H22" s="248">
        <v>681.24</v>
      </c>
    </row>
    <row r="23" spans="1:8" s="46" customFormat="1" ht="12.75">
      <c r="A23" s="247" t="s">
        <v>46</v>
      </c>
      <c r="B23" s="248">
        <v>86</v>
      </c>
      <c r="C23" s="248">
        <v>86</v>
      </c>
      <c r="D23" s="248">
        <v>86</v>
      </c>
      <c r="E23" s="248"/>
      <c r="F23" s="248">
        <v>943.363873938524</v>
      </c>
      <c r="G23" s="248">
        <v>772.5784504638672</v>
      </c>
      <c r="H23" s="248">
        <v>952.2089614884235</v>
      </c>
    </row>
    <row r="24" spans="1:8" s="38" customFormat="1" ht="12.75">
      <c r="A24" s="247" t="s">
        <v>45</v>
      </c>
      <c r="B24" s="248">
        <v>217</v>
      </c>
      <c r="C24" s="248">
        <v>206</v>
      </c>
      <c r="D24" s="248">
        <v>206</v>
      </c>
      <c r="E24" s="248"/>
      <c r="F24" s="248">
        <v>14881.75</v>
      </c>
      <c r="G24" s="248">
        <v>12318.46</v>
      </c>
      <c r="H24" s="248">
        <v>13808.56</v>
      </c>
    </row>
    <row r="25" spans="1:8" s="38" customFormat="1" ht="12.75">
      <c r="A25" s="247" t="s">
        <v>44</v>
      </c>
      <c r="B25" s="248">
        <v>118</v>
      </c>
      <c r="C25" s="248">
        <v>122</v>
      </c>
      <c r="D25" s="248">
        <v>129</v>
      </c>
      <c r="E25" s="248"/>
      <c r="F25" s="248">
        <v>24201.65</v>
      </c>
      <c r="G25" s="248">
        <v>21769.68</v>
      </c>
      <c r="H25" s="248">
        <v>24974.4</v>
      </c>
    </row>
    <row r="26" spans="1:8" ht="12.75">
      <c r="A26" s="247" t="s">
        <v>43</v>
      </c>
      <c r="B26" s="248">
        <v>262</v>
      </c>
      <c r="C26" s="248">
        <v>226</v>
      </c>
      <c r="D26" s="248">
        <v>242</v>
      </c>
      <c r="E26" s="248"/>
      <c r="F26" s="248">
        <v>1158.9508686058973</v>
      </c>
      <c r="G26" s="248">
        <v>931.2734985097165</v>
      </c>
      <c r="H26" s="248">
        <v>946.9503957275987</v>
      </c>
    </row>
    <row r="27" spans="1:8" s="42" customFormat="1" ht="12.75">
      <c r="A27" s="247" t="s">
        <v>378</v>
      </c>
      <c r="B27" s="248">
        <v>0</v>
      </c>
      <c r="C27" s="248">
        <v>0</v>
      </c>
      <c r="D27" s="248">
        <v>0</v>
      </c>
      <c r="E27" s="248"/>
      <c r="F27" s="248">
        <v>0</v>
      </c>
      <c r="G27" s="248">
        <v>0</v>
      </c>
      <c r="H27" s="248">
        <v>0</v>
      </c>
    </row>
    <row r="28" spans="1:8" s="42" customFormat="1" ht="12.75">
      <c r="A28" s="247" t="s">
        <v>42</v>
      </c>
      <c r="B28" s="248">
        <v>1</v>
      </c>
      <c r="C28" s="248">
        <v>1</v>
      </c>
      <c r="D28" s="248">
        <v>1</v>
      </c>
      <c r="E28" s="248"/>
      <c r="F28" s="248">
        <v>29.10332513240396</v>
      </c>
      <c r="G28" s="248">
        <v>20.956864600343494</v>
      </c>
      <c r="H28" s="248">
        <v>24.333012724580268</v>
      </c>
    </row>
    <row r="29" spans="1:8" s="38" customFormat="1" ht="12.75">
      <c r="A29" s="247" t="s">
        <v>379</v>
      </c>
      <c r="B29" s="248">
        <v>0</v>
      </c>
      <c r="C29" s="248">
        <v>0</v>
      </c>
      <c r="D29" s="248">
        <v>0</v>
      </c>
      <c r="E29" s="248"/>
      <c r="F29" s="248">
        <v>0</v>
      </c>
      <c r="G29" s="248">
        <v>0</v>
      </c>
      <c r="H29" s="248">
        <v>0</v>
      </c>
    </row>
    <row r="30" spans="1:8" s="41" customFormat="1" ht="12.75">
      <c r="A30" s="247" t="s">
        <v>41</v>
      </c>
      <c r="B30" s="248">
        <v>219</v>
      </c>
      <c r="C30" s="248">
        <v>207</v>
      </c>
      <c r="D30" s="248">
        <v>201</v>
      </c>
      <c r="E30" s="248"/>
      <c r="F30" s="248">
        <v>9400.405184722846</v>
      </c>
      <c r="G30" s="248">
        <v>7062.920692494996</v>
      </c>
      <c r="H30" s="248">
        <v>8379.955254583014</v>
      </c>
    </row>
    <row r="31" spans="1:8" s="38" customFormat="1" ht="12.75">
      <c r="A31" s="247" t="s">
        <v>40</v>
      </c>
      <c r="B31" s="248">
        <v>24</v>
      </c>
      <c r="C31" s="248">
        <v>0</v>
      </c>
      <c r="D31" s="248">
        <v>0</v>
      </c>
      <c r="E31" s="248"/>
      <c r="F31" s="248">
        <v>464.4</v>
      </c>
      <c r="G31" s="248">
        <v>0</v>
      </c>
      <c r="H31" s="248">
        <v>0</v>
      </c>
    </row>
    <row r="32" spans="1:8" s="44" customFormat="1" ht="12.75">
      <c r="A32" s="247" t="s">
        <v>382</v>
      </c>
      <c r="B32" s="248">
        <v>193.94539196752922</v>
      </c>
      <c r="C32" s="248">
        <v>144</v>
      </c>
      <c r="D32" s="248">
        <v>158</v>
      </c>
      <c r="E32" s="248"/>
      <c r="F32" s="248">
        <v>8653.8433895912</v>
      </c>
      <c r="G32" s="248">
        <v>5846.4</v>
      </c>
      <c r="H32" s="248">
        <v>6202.1694484423</v>
      </c>
    </row>
    <row r="33" spans="1:8" s="38" customFormat="1" ht="12.75">
      <c r="A33" s="247" t="s">
        <v>39</v>
      </c>
      <c r="B33" s="248">
        <v>55</v>
      </c>
      <c r="C33" s="248">
        <v>52.00000000000023</v>
      </c>
      <c r="D33" s="248">
        <v>52.19734002344698</v>
      </c>
      <c r="E33" s="248"/>
      <c r="F33" s="248">
        <v>10664.29</v>
      </c>
      <c r="G33" s="248">
        <v>8899.77</v>
      </c>
      <c r="H33" s="248">
        <v>8882.99</v>
      </c>
    </row>
    <row r="34" spans="1:8" s="41" customFormat="1" ht="12.75">
      <c r="A34" s="247" t="s">
        <v>38</v>
      </c>
      <c r="B34" s="248">
        <v>1276</v>
      </c>
      <c r="C34" s="248">
        <v>1167</v>
      </c>
      <c r="D34" s="248">
        <v>1182</v>
      </c>
      <c r="E34" s="248"/>
      <c r="F34" s="248">
        <v>33467.12479836447</v>
      </c>
      <c r="G34" s="248">
        <v>37758.928574526064</v>
      </c>
      <c r="H34" s="248">
        <v>36903.63618384881</v>
      </c>
    </row>
    <row r="35" spans="1:8" ht="12.75">
      <c r="A35" s="247" t="s">
        <v>37</v>
      </c>
      <c r="B35" s="248">
        <v>6</v>
      </c>
      <c r="C35" s="248">
        <v>6</v>
      </c>
      <c r="D35" s="248">
        <v>4</v>
      </c>
      <c r="E35" s="248"/>
      <c r="F35" s="248">
        <v>213.1027492663814</v>
      </c>
      <c r="G35" s="248">
        <v>199.65571199705585</v>
      </c>
      <c r="H35" s="248">
        <v>133.90084459897764</v>
      </c>
    </row>
    <row r="36" spans="1:8" ht="12.75">
      <c r="A36" s="247" t="s">
        <v>36</v>
      </c>
      <c r="B36" s="248">
        <v>11</v>
      </c>
      <c r="C36" s="248">
        <v>10</v>
      </c>
      <c r="D36" s="248">
        <v>10</v>
      </c>
      <c r="E36" s="248"/>
      <c r="F36" s="248">
        <v>817.3020152331164</v>
      </c>
      <c r="G36" s="248">
        <v>589.9396580245532</v>
      </c>
      <c r="H36" s="248">
        <v>651.2780733550851</v>
      </c>
    </row>
    <row r="37" spans="1:8" s="42" customFormat="1" ht="12.75">
      <c r="A37" s="247" t="s">
        <v>35</v>
      </c>
      <c r="B37" s="248">
        <v>328</v>
      </c>
      <c r="C37" s="248">
        <v>308</v>
      </c>
      <c r="D37" s="248">
        <v>311</v>
      </c>
      <c r="E37" s="248"/>
      <c r="F37" s="248">
        <v>8985.325089560176</v>
      </c>
      <c r="G37" s="248">
        <v>8524.935420461412</v>
      </c>
      <c r="H37" s="248">
        <v>8816.357961884749</v>
      </c>
    </row>
    <row r="38" spans="1:8" s="38" customFormat="1" ht="12.75">
      <c r="A38" s="247" t="s">
        <v>34</v>
      </c>
      <c r="B38" s="248">
        <v>348</v>
      </c>
      <c r="C38" s="248">
        <v>373</v>
      </c>
      <c r="D38" s="248">
        <v>358</v>
      </c>
      <c r="E38" s="248"/>
      <c r="F38" s="248">
        <v>14865.087226645404</v>
      </c>
      <c r="G38" s="248">
        <v>11842.14106907639</v>
      </c>
      <c r="H38" s="248">
        <v>12718.460139635203</v>
      </c>
    </row>
    <row r="39" spans="1:8" s="44" customFormat="1" ht="12.75">
      <c r="A39" s="247" t="s">
        <v>33</v>
      </c>
      <c r="B39" s="248">
        <v>76</v>
      </c>
      <c r="C39" s="248">
        <v>72</v>
      </c>
      <c r="D39" s="248">
        <v>71</v>
      </c>
      <c r="E39" s="248"/>
      <c r="F39" s="248">
        <v>2902.0210212376987</v>
      </c>
      <c r="G39" s="248">
        <v>2464.896465536411</v>
      </c>
      <c r="H39" s="248">
        <v>2513.078943771866</v>
      </c>
    </row>
    <row r="40" spans="1:8" s="38" customFormat="1" ht="12.75">
      <c r="A40" s="247" t="s">
        <v>32</v>
      </c>
      <c r="B40" s="248">
        <v>47</v>
      </c>
      <c r="C40" s="248">
        <v>46</v>
      </c>
      <c r="D40" s="248">
        <v>46</v>
      </c>
      <c r="E40" s="248"/>
      <c r="F40" s="248">
        <v>3266.129561028561</v>
      </c>
      <c r="G40" s="248">
        <v>2388.8567881152794</v>
      </c>
      <c r="H40" s="248">
        <v>3290.4594574304915</v>
      </c>
    </row>
    <row r="41" spans="1:8" s="41" customFormat="1" ht="12.75">
      <c r="A41" s="247" t="s">
        <v>31</v>
      </c>
      <c r="B41" s="248">
        <v>2</v>
      </c>
      <c r="C41" s="248">
        <v>2</v>
      </c>
      <c r="D41" s="248">
        <v>2</v>
      </c>
      <c r="E41" s="248"/>
      <c r="F41" s="248">
        <v>134.4762576146664</v>
      </c>
      <c r="G41" s="248">
        <v>124.89933910309719</v>
      </c>
      <c r="H41" s="248">
        <v>126.90090291969699</v>
      </c>
    </row>
    <row r="42" spans="1:8" s="41" customFormat="1" ht="12.75">
      <c r="A42" s="247" t="s">
        <v>380</v>
      </c>
      <c r="B42" s="248">
        <v>0</v>
      </c>
      <c r="C42" s="248">
        <v>0</v>
      </c>
      <c r="D42" s="248">
        <v>0</v>
      </c>
      <c r="E42" s="248"/>
      <c r="F42" s="248">
        <v>0</v>
      </c>
      <c r="G42" s="248">
        <v>0</v>
      </c>
      <c r="H42" s="248">
        <v>0</v>
      </c>
    </row>
    <row r="43" spans="1:8" ht="12.75">
      <c r="A43" s="247" t="s">
        <v>381</v>
      </c>
      <c r="B43" s="248">
        <v>0</v>
      </c>
      <c r="C43" s="248">
        <v>0</v>
      </c>
      <c r="D43" s="248">
        <v>0</v>
      </c>
      <c r="E43" s="248"/>
      <c r="F43" s="248">
        <v>0</v>
      </c>
      <c r="G43" s="248">
        <v>0</v>
      </c>
      <c r="H43" s="248">
        <v>0</v>
      </c>
    </row>
    <row r="44" spans="1:8" ht="12.75">
      <c r="A44" s="247" t="s">
        <v>30</v>
      </c>
      <c r="B44" s="248">
        <v>153</v>
      </c>
      <c r="C44" s="248">
        <v>138</v>
      </c>
      <c r="D44" s="248">
        <v>137</v>
      </c>
      <c r="E44" s="248"/>
      <c r="F44" s="248">
        <v>12016.928770947456</v>
      </c>
      <c r="G44" s="248">
        <v>9196.603760553722</v>
      </c>
      <c r="H44" s="248">
        <v>7782.653705875506</v>
      </c>
    </row>
    <row r="45" spans="1:8" s="42" customFormat="1" ht="12.75">
      <c r="A45" s="247" t="s">
        <v>29</v>
      </c>
      <c r="B45" s="248">
        <v>180</v>
      </c>
      <c r="C45" s="248">
        <v>176</v>
      </c>
      <c r="D45" s="248">
        <v>173</v>
      </c>
      <c r="E45" s="248"/>
      <c r="F45" s="248">
        <v>39586.70338361345</v>
      </c>
      <c r="G45" s="248">
        <v>38298.40970686224</v>
      </c>
      <c r="H45" s="248">
        <v>37758.34385845205</v>
      </c>
    </row>
    <row r="46" spans="1:8" s="38" customFormat="1" ht="12.75">
      <c r="A46" s="247" t="s">
        <v>28</v>
      </c>
      <c r="B46" s="248">
        <v>303</v>
      </c>
      <c r="C46" s="248">
        <v>310</v>
      </c>
      <c r="D46" s="248">
        <v>307</v>
      </c>
      <c r="E46" s="248"/>
      <c r="F46" s="248">
        <v>42716.58110548099</v>
      </c>
      <c r="G46" s="248">
        <v>41079.46903125397</v>
      </c>
      <c r="H46" s="248">
        <v>40358.34841566773</v>
      </c>
    </row>
    <row r="47" spans="1:8" s="41" customFormat="1" ht="12.75">
      <c r="A47" s="247" t="s">
        <v>27</v>
      </c>
      <c r="B47" s="248">
        <v>34</v>
      </c>
      <c r="C47" s="248">
        <v>35</v>
      </c>
      <c r="D47" s="248">
        <v>34</v>
      </c>
      <c r="E47" s="248"/>
      <c r="F47" s="248">
        <v>10889.014035462056</v>
      </c>
      <c r="G47" s="248">
        <v>11207.843500697312</v>
      </c>
      <c r="H47" s="248">
        <v>10669.828416846705</v>
      </c>
    </row>
    <row r="48" spans="1:8" s="1" customFormat="1" ht="12.75" customHeight="1">
      <c r="A48" s="247" t="s">
        <v>26</v>
      </c>
      <c r="B48" s="248">
        <v>33</v>
      </c>
      <c r="C48" s="248">
        <v>34</v>
      </c>
      <c r="D48" s="248">
        <v>36</v>
      </c>
      <c r="E48" s="248"/>
      <c r="F48" s="248">
        <v>7476.7835062728955</v>
      </c>
      <c r="G48" s="248">
        <v>6984.948998112871</v>
      </c>
      <c r="H48" s="248">
        <v>7175.572985223395</v>
      </c>
    </row>
    <row r="49" spans="1:8" s="38" customFormat="1" ht="11.25" customHeight="1">
      <c r="A49" s="247" t="s">
        <v>25</v>
      </c>
      <c r="B49" s="248">
        <v>460</v>
      </c>
      <c r="C49" s="248">
        <v>462</v>
      </c>
      <c r="D49" s="248">
        <v>461</v>
      </c>
      <c r="E49" s="248"/>
      <c r="F49" s="248">
        <v>19285.526276495923</v>
      </c>
      <c r="G49" s="248">
        <v>16844.16860417977</v>
      </c>
      <c r="H49" s="248">
        <v>17116.14159625068</v>
      </c>
    </row>
    <row r="50" spans="1:8" ht="11.25" customHeight="1">
      <c r="A50" s="247" t="s">
        <v>24</v>
      </c>
      <c r="B50" s="248">
        <v>111</v>
      </c>
      <c r="C50" s="248">
        <v>115</v>
      </c>
      <c r="D50" s="248">
        <v>114</v>
      </c>
      <c r="E50" s="248"/>
      <c r="F50" s="248">
        <v>10678.250889965544</v>
      </c>
      <c r="G50" s="248">
        <v>10797.904891628117</v>
      </c>
      <c r="H50" s="248">
        <v>9526.307330448995</v>
      </c>
    </row>
    <row r="51" spans="1:8" ht="11.25" customHeight="1">
      <c r="A51" s="247" t="s">
        <v>23</v>
      </c>
      <c r="B51" s="248">
        <v>64</v>
      </c>
      <c r="C51" s="248">
        <v>65</v>
      </c>
      <c r="D51" s="248">
        <v>66</v>
      </c>
      <c r="E51" s="248"/>
      <c r="F51" s="248">
        <v>6183.646970670665</v>
      </c>
      <c r="G51" s="248">
        <v>6430.734613649896</v>
      </c>
      <c r="H51" s="248">
        <v>6620.4273609168695</v>
      </c>
    </row>
    <row r="52" spans="1:8" ht="11.25" customHeight="1">
      <c r="A52" s="249" t="s">
        <v>22</v>
      </c>
      <c r="B52" s="250">
        <v>2</v>
      </c>
      <c r="C52" s="250">
        <v>4</v>
      </c>
      <c r="D52" s="250">
        <v>4</v>
      </c>
      <c r="E52" s="250"/>
      <c r="F52" s="250">
        <v>560.0020852950115</v>
      </c>
      <c r="G52" s="250">
        <v>1033.9562227170268</v>
      </c>
      <c r="H52" s="250">
        <v>1189.503657213255</v>
      </c>
    </row>
    <row r="53" spans="1:8" ht="11.25" customHeight="1">
      <c r="A53" s="5" t="s">
        <v>383</v>
      </c>
      <c r="B53" s="37"/>
      <c r="C53" s="37"/>
      <c r="D53" s="37"/>
      <c r="E53" s="37"/>
      <c r="F53" s="37"/>
      <c r="G53" s="37"/>
      <c r="H53" s="37"/>
    </row>
    <row r="54" spans="2:8" ht="11.25" customHeight="1">
      <c r="B54" s="37"/>
      <c r="C54" s="37"/>
      <c r="D54" s="37"/>
      <c r="E54" s="37"/>
      <c r="F54" s="37"/>
      <c r="G54" s="37"/>
      <c r="H54" s="37"/>
    </row>
    <row r="55" spans="2:8" ht="11.25" customHeight="1">
      <c r="B55" s="37"/>
      <c r="C55" s="37"/>
      <c r="D55" s="37"/>
      <c r="E55" s="37"/>
      <c r="F55" s="37"/>
      <c r="G55" s="37"/>
      <c r="H55" s="37"/>
    </row>
    <row r="56" spans="2:8" ht="11.25" customHeight="1">
      <c r="B56" s="37"/>
      <c r="C56" s="37"/>
      <c r="D56" s="37"/>
      <c r="E56" s="37"/>
      <c r="F56" s="37"/>
      <c r="G56" s="37"/>
      <c r="H56" s="37"/>
    </row>
    <row r="57" spans="2:8" ht="11.25" customHeight="1">
      <c r="B57" s="37"/>
      <c r="C57" s="37"/>
      <c r="D57" s="37"/>
      <c r="E57" s="37"/>
      <c r="F57" s="37"/>
      <c r="G57" s="37"/>
      <c r="H57" s="37"/>
    </row>
    <row r="58" spans="2:8" ht="11.25" customHeight="1">
      <c r="B58" s="37"/>
      <c r="C58" s="37"/>
      <c r="D58" s="37"/>
      <c r="E58" s="37"/>
      <c r="F58" s="37"/>
      <c r="G58" s="37"/>
      <c r="H58" s="37"/>
    </row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/>
  <mergeCells count="4">
    <mergeCell ref="A1:H1"/>
    <mergeCell ref="A2:A3"/>
    <mergeCell ref="B2:D2"/>
    <mergeCell ref="F2:H2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L29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16.28125" style="1" customWidth="1"/>
    <col min="2" max="4" width="7.7109375" style="1" customWidth="1"/>
    <col min="5" max="5" width="0.5625" style="1" customWidth="1"/>
    <col min="6" max="8" width="7.7109375" style="1" customWidth="1"/>
    <col min="9" max="9" width="0.5625" style="1" customWidth="1"/>
    <col min="10" max="12" width="7.7109375" style="1" customWidth="1"/>
    <col min="13" max="16384" width="9.140625" style="1" customWidth="1"/>
  </cols>
  <sheetData>
    <row r="1" spans="1:11" s="62" customFormat="1" ht="24.75" customHeight="1">
      <c r="A1" s="260" t="s">
        <v>197</v>
      </c>
      <c r="B1" s="260"/>
      <c r="C1" s="260"/>
      <c r="D1" s="260"/>
      <c r="E1" s="260"/>
      <c r="F1" s="260"/>
      <c r="G1" s="260"/>
      <c r="H1" s="260"/>
      <c r="I1" s="64"/>
      <c r="J1" s="63"/>
      <c r="K1" s="63"/>
    </row>
    <row r="2" spans="1:12" ht="12.75">
      <c r="A2" s="253"/>
      <c r="B2" s="258">
        <v>2008</v>
      </c>
      <c r="C2" s="258"/>
      <c r="D2" s="258"/>
      <c r="E2" s="24"/>
      <c r="F2" s="258">
        <v>2009</v>
      </c>
      <c r="G2" s="258"/>
      <c r="H2" s="258"/>
      <c r="I2" s="24"/>
      <c r="J2" s="258">
        <v>2010</v>
      </c>
      <c r="K2" s="258"/>
      <c r="L2" s="258"/>
    </row>
    <row r="3" spans="1:12" s="61" customFormat="1" ht="25.5">
      <c r="A3" s="255"/>
      <c r="B3" s="34" t="s">
        <v>20</v>
      </c>
      <c r="C3" s="34" t="s">
        <v>19</v>
      </c>
      <c r="D3" s="34" t="s">
        <v>86</v>
      </c>
      <c r="E3" s="34"/>
      <c r="F3" s="34" t="s">
        <v>20</v>
      </c>
      <c r="G3" s="34" t="s">
        <v>19</v>
      </c>
      <c r="H3" s="34" t="s">
        <v>86</v>
      </c>
      <c r="I3" s="34"/>
      <c r="J3" s="34" t="s">
        <v>20</v>
      </c>
      <c r="K3" s="34" t="s">
        <v>19</v>
      </c>
      <c r="L3" s="34" t="s">
        <v>86</v>
      </c>
    </row>
    <row r="4" spans="1:12" s="14" customFormat="1" ht="15.75" customHeight="1">
      <c r="A4" s="253" t="s">
        <v>85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12.75">
      <c r="A5" s="53" t="s">
        <v>68</v>
      </c>
      <c r="B5" s="33" t="s">
        <v>77</v>
      </c>
      <c r="C5" s="33">
        <v>217</v>
      </c>
      <c r="D5" s="33" t="s">
        <v>84</v>
      </c>
      <c r="E5" s="33"/>
      <c r="F5" s="33">
        <v>3</v>
      </c>
      <c r="G5" s="33">
        <v>240</v>
      </c>
      <c r="H5" s="33">
        <v>866</v>
      </c>
      <c r="I5" s="33"/>
      <c r="J5" s="33">
        <v>3</v>
      </c>
      <c r="K5" s="209">
        <v>286</v>
      </c>
      <c r="L5" s="204">
        <v>949</v>
      </c>
    </row>
    <row r="6" spans="1:12" ht="12.75">
      <c r="A6" s="60" t="s">
        <v>83</v>
      </c>
      <c r="B6" s="59" t="s">
        <v>82</v>
      </c>
      <c r="C6" s="59">
        <v>33</v>
      </c>
      <c r="D6" s="59" t="s">
        <v>81</v>
      </c>
      <c r="E6" s="59"/>
      <c r="F6" s="59" t="s">
        <v>82</v>
      </c>
      <c r="G6" s="59">
        <v>47</v>
      </c>
      <c r="H6" s="59">
        <v>120</v>
      </c>
      <c r="I6" s="59"/>
      <c r="J6" s="59" t="s">
        <v>82</v>
      </c>
      <c r="K6" s="214">
        <v>37</v>
      </c>
      <c r="L6" s="204">
        <v>93</v>
      </c>
    </row>
    <row r="7" spans="1:12" ht="12.75">
      <c r="A7" s="60" t="s">
        <v>80</v>
      </c>
      <c r="B7" s="59" t="s">
        <v>77</v>
      </c>
      <c r="C7" s="59">
        <v>170</v>
      </c>
      <c r="D7" s="59" t="s">
        <v>79</v>
      </c>
      <c r="E7" s="59"/>
      <c r="F7" s="59">
        <v>2</v>
      </c>
      <c r="G7" s="59">
        <v>179</v>
      </c>
      <c r="H7" s="59">
        <v>678</v>
      </c>
      <c r="I7" s="59"/>
      <c r="J7" s="59">
        <v>3</v>
      </c>
      <c r="K7" s="214">
        <v>234</v>
      </c>
      <c r="L7" s="204">
        <v>788</v>
      </c>
    </row>
    <row r="8" spans="1:12" ht="12.75">
      <c r="A8" s="60" t="s">
        <v>78</v>
      </c>
      <c r="B8" s="59" t="s">
        <v>77</v>
      </c>
      <c r="C8" s="59">
        <v>198</v>
      </c>
      <c r="D8" s="59" t="s">
        <v>76</v>
      </c>
      <c r="E8" s="59"/>
      <c r="F8" s="59">
        <v>2</v>
      </c>
      <c r="G8" s="59">
        <v>196</v>
      </c>
      <c r="H8" s="59">
        <v>759</v>
      </c>
      <c r="I8" s="59"/>
      <c r="J8" s="59">
        <v>3</v>
      </c>
      <c r="K8" s="214">
        <v>241</v>
      </c>
      <c r="L8" s="204">
        <v>820</v>
      </c>
    </row>
    <row r="9" spans="1:12" ht="15.75" customHeight="1">
      <c r="A9" s="268" t="s">
        <v>75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</row>
    <row r="10" spans="1:12" ht="13.5" customHeight="1">
      <c r="A10" s="54" t="s">
        <v>70</v>
      </c>
      <c r="B10" s="16">
        <v>34</v>
      </c>
      <c r="C10" s="16">
        <f>44+1371+141+34+32+63+12079</f>
        <v>13764</v>
      </c>
      <c r="D10" s="16">
        <v>33999</v>
      </c>
      <c r="E10" s="16"/>
      <c r="F10" s="16">
        <v>24</v>
      </c>
      <c r="G10" s="16">
        <v>13668</v>
      </c>
      <c r="H10" s="16">
        <v>32749</v>
      </c>
      <c r="I10" s="16"/>
      <c r="J10" s="16">
        <v>20</v>
      </c>
      <c r="K10" s="16">
        <v>13122</v>
      </c>
      <c r="L10" s="16">
        <v>32432</v>
      </c>
    </row>
    <row r="11" spans="1:12" ht="12.75" customHeight="1">
      <c r="A11" s="58" t="s">
        <v>74</v>
      </c>
      <c r="B11" s="16">
        <v>34</v>
      </c>
      <c r="C11" s="16">
        <f>44+1372+142+34+32+63+12239</f>
        <v>13926</v>
      </c>
      <c r="D11" s="16">
        <v>37204</v>
      </c>
      <c r="E11" s="16"/>
      <c r="F11" s="16">
        <v>25</v>
      </c>
      <c r="G11" s="16">
        <v>13905</v>
      </c>
      <c r="H11" s="16">
        <v>36250</v>
      </c>
      <c r="I11" s="16"/>
      <c r="J11" s="16">
        <v>20</v>
      </c>
      <c r="K11" s="16">
        <v>13339</v>
      </c>
      <c r="L11" s="16">
        <v>35496</v>
      </c>
    </row>
    <row r="12" spans="1:12" ht="12.75" customHeight="1">
      <c r="A12" s="58" t="s">
        <v>68</v>
      </c>
      <c r="B12" s="16">
        <v>8</v>
      </c>
      <c r="C12" s="16">
        <f>6+131+10+8+7+57+112</f>
        <v>331</v>
      </c>
      <c r="D12" s="16">
        <v>1671</v>
      </c>
      <c r="E12" s="16"/>
      <c r="F12" s="16">
        <v>8</v>
      </c>
      <c r="G12" s="16">
        <v>330</v>
      </c>
      <c r="H12" s="16">
        <v>1695</v>
      </c>
      <c r="I12" s="16"/>
      <c r="J12" s="16">
        <v>12</v>
      </c>
      <c r="K12" s="16">
        <v>331</v>
      </c>
      <c r="L12" s="16">
        <v>1699</v>
      </c>
    </row>
    <row r="13" spans="1:12" s="55" customFormat="1" ht="12.75">
      <c r="A13" s="57" t="s">
        <v>73</v>
      </c>
      <c r="B13" s="56">
        <v>8</v>
      </c>
      <c r="C13" s="56">
        <f>6+131+10+8+7+48+107</f>
        <v>317</v>
      </c>
      <c r="D13" s="56">
        <v>1417</v>
      </c>
      <c r="E13" s="56"/>
      <c r="F13" s="56">
        <v>7</v>
      </c>
      <c r="G13" s="56">
        <v>302</v>
      </c>
      <c r="H13" s="56">
        <v>1413</v>
      </c>
      <c r="I13" s="56"/>
      <c r="J13" s="56">
        <v>10</v>
      </c>
      <c r="K13" s="56">
        <v>314</v>
      </c>
      <c r="L13" s="56">
        <v>1441</v>
      </c>
    </row>
    <row r="14" spans="1:12" s="55" customFormat="1" ht="12.75">
      <c r="A14" s="57" t="s">
        <v>72</v>
      </c>
      <c r="B14" s="56">
        <v>8</v>
      </c>
      <c r="C14" s="56">
        <f>6+130+10+8+6+24+112</f>
        <v>296</v>
      </c>
      <c r="D14" s="56">
        <v>1075</v>
      </c>
      <c r="E14" s="56"/>
      <c r="F14" s="56">
        <v>8</v>
      </c>
      <c r="G14" s="56">
        <v>307</v>
      </c>
      <c r="H14" s="56">
        <v>1130</v>
      </c>
      <c r="I14" s="56"/>
      <c r="J14" s="56">
        <v>10</v>
      </c>
      <c r="K14" s="56">
        <v>292</v>
      </c>
      <c r="L14" s="56">
        <v>1114</v>
      </c>
    </row>
    <row r="15" spans="1:12" ht="15.75" customHeight="1">
      <c r="A15" s="268" t="s">
        <v>71</v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</row>
    <row r="16" spans="1:12" ht="15" customHeight="1">
      <c r="A16" s="54" t="s">
        <v>70</v>
      </c>
      <c r="B16" s="16">
        <v>23</v>
      </c>
      <c r="C16" s="16">
        <f>3+673+69+23+89+902</f>
        <v>1759</v>
      </c>
      <c r="D16" s="16">
        <v>15450</v>
      </c>
      <c r="E16" s="16"/>
      <c r="F16" s="16">
        <v>14</v>
      </c>
      <c r="G16" s="16">
        <v>1770</v>
      </c>
      <c r="H16" s="16">
        <v>15776</v>
      </c>
      <c r="I16" s="16"/>
      <c r="J16" s="16">
        <v>29</v>
      </c>
      <c r="K16" s="16">
        <v>2033</v>
      </c>
      <c r="L16" s="16">
        <v>16499</v>
      </c>
    </row>
    <row r="17" spans="1:12" ht="12.75" customHeight="1">
      <c r="A17" s="53" t="s">
        <v>69</v>
      </c>
      <c r="B17" s="15">
        <v>34.07</v>
      </c>
      <c r="C17" s="15">
        <f>6.66+813.24+612.51+34.07+461.28+5348.96</f>
        <v>7276.719999999999</v>
      </c>
      <c r="D17" s="15">
        <v>42921.53</v>
      </c>
      <c r="E17" s="15"/>
      <c r="F17" s="15">
        <v>17.6</v>
      </c>
      <c r="G17" s="15">
        <v>8879.15</v>
      </c>
      <c r="H17" s="15">
        <v>45314.99</v>
      </c>
      <c r="I17" s="15"/>
      <c r="J17" s="15">
        <v>57.58</v>
      </c>
      <c r="K17" s="15">
        <v>10030.619999999999</v>
      </c>
      <c r="L17" s="15">
        <v>47636.54</v>
      </c>
    </row>
    <row r="18" spans="1:12" ht="12.75" customHeight="1">
      <c r="A18" s="52" t="s">
        <v>68</v>
      </c>
      <c r="B18" s="51">
        <v>10</v>
      </c>
      <c r="C18" s="51">
        <f>3+43+6+10+20+100</f>
        <v>182</v>
      </c>
      <c r="D18" s="51">
        <v>573</v>
      </c>
      <c r="E18" s="51"/>
      <c r="F18" s="51">
        <v>8</v>
      </c>
      <c r="G18" s="51">
        <v>314</v>
      </c>
      <c r="H18" s="51">
        <v>706</v>
      </c>
      <c r="I18" s="51"/>
      <c r="J18" s="51">
        <v>11</v>
      </c>
      <c r="K18" s="51">
        <v>415</v>
      </c>
      <c r="L18" s="51">
        <v>949</v>
      </c>
    </row>
    <row r="19" spans="1:12" ht="12.75" customHeight="1">
      <c r="A19" s="5" t="s">
        <v>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2" spans="8:12" ht="12.75">
      <c r="H22" s="50"/>
      <c r="L22" s="50"/>
    </row>
    <row r="23" spans="8:12" ht="12.75">
      <c r="H23" s="50"/>
      <c r="L23" s="50"/>
    </row>
    <row r="24" spans="8:12" ht="12.75">
      <c r="H24" s="50"/>
      <c r="L24" s="50"/>
    </row>
    <row r="25" spans="8:12" ht="12.75">
      <c r="H25" s="50"/>
      <c r="L25" s="50"/>
    </row>
    <row r="26" spans="8:12" ht="12.75">
      <c r="H26" s="50"/>
      <c r="L26" s="50"/>
    </row>
    <row r="27" spans="8:12" ht="12.75">
      <c r="H27" s="50"/>
      <c r="L27" s="50"/>
    </row>
    <row r="28" spans="8:12" ht="12.75">
      <c r="H28" s="50"/>
      <c r="L28" s="50"/>
    </row>
    <row r="29" spans="8:12" ht="12.75">
      <c r="H29" s="50"/>
      <c r="L29" s="50"/>
    </row>
  </sheetData>
  <sheetProtection/>
  <mergeCells count="8">
    <mergeCell ref="A9:L9"/>
    <mergeCell ref="A15:L15"/>
    <mergeCell ref="A1:H1"/>
    <mergeCell ref="A2:A3"/>
    <mergeCell ref="B2:D2"/>
    <mergeCell ref="F2:H2"/>
    <mergeCell ref="J2:L2"/>
    <mergeCell ref="A4:L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0"/>
  <dimension ref="A1:K60"/>
  <sheetViews>
    <sheetView zoomScalePageLayoutView="0" workbookViewId="0" topLeftCell="A31">
      <selection activeCell="F38" sqref="F38"/>
    </sheetView>
  </sheetViews>
  <sheetFormatPr defaultColWidth="10.8515625" defaultRowHeight="15"/>
  <cols>
    <col min="1" max="1" width="49.8515625" style="1" customWidth="1"/>
    <col min="2" max="4" width="12.28125" style="22" customWidth="1"/>
    <col min="5" max="16384" width="10.8515625" style="22" customWidth="1"/>
  </cols>
  <sheetData>
    <row r="1" spans="1:4" s="85" customFormat="1" ht="12.75" customHeight="1">
      <c r="A1" s="270" t="s">
        <v>131</v>
      </c>
      <c r="B1" s="270"/>
      <c r="C1" s="270"/>
      <c r="D1" s="270"/>
    </row>
    <row r="2" spans="1:4" s="84" customFormat="1" ht="12.75">
      <c r="A2" s="271" t="s">
        <v>214</v>
      </c>
      <c r="B2" s="271"/>
      <c r="C2" s="271"/>
      <c r="D2" s="271"/>
    </row>
    <row r="3" spans="1:4" ht="12.75">
      <c r="A3" s="83"/>
      <c r="B3" s="82">
        <v>2008</v>
      </c>
      <c r="C3" s="82">
        <v>2009</v>
      </c>
      <c r="D3" s="82">
        <v>2010</v>
      </c>
    </row>
    <row r="4" spans="1:11" s="44" customFormat="1" ht="15.75" customHeight="1">
      <c r="A4" s="212" t="s">
        <v>130</v>
      </c>
      <c r="B4" s="212"/>
      <c r="C4" s="212"/>
      <c r="D4" s="212"/>
      <c r="E4" s="45"/>
      <c r="F4" s="45"/>
      <c r="G4" s="45"/>
      <c r="H4" s="45"/>
      <c r="I4" s="45"/>
      <c r="J4" s="45"/>
      <c r="K4" s="45"/>
    </row>
    <row r="5" spans="1:11" s="38" customFormat="1" ht="12.75">
      <c r="A5" s="2" t="s">
        <v>129</v>
      </c>
      <c r="B5" s="71">
        <v>490204.77216830343</v>
      </c>
      <c r="C5" s="71">
        <v>398639.8341972983</v>
      </c>
      <c r="D5" s="71">
        <v>425087.5481743252</v>
      </c>
      <c r="E5" s="40"/>
      <c r="F5" s="39"/>
      <c r="G5" s="39"/>
      <c r="H5" s="39"/>
      <c r="I5" s="39"/>
      <c r="J5" s="39"/>
      <c r="K5" s="39"/>
    </row>
    <row r="6" spans="1:11" s="38" customFormat="1" ht="12.75">
      <c r="A6" s="1" t="s">
        <v>128</v>
      </c>
      <c r="B6" s="71">
        <v>311523.79175773484</v>
      </c>
      <c r="C6" s="71">
        <v>241766.30626431317</v>
      </c>
      <c r="D6" s="71">
        <v>254424.13276773787</v>
      </c>
      <c r="E6" s="39"/>
      <c r="F6" s="39"/>
      <c r="G6" s="39"/>
      <c r="H6" s="39"/>
      <c r="I6" s="39"/>
      <c r="J6" s="39"/>
      <c r="K6" s="39"/>
    </row>
    <row r="7" spans="1:11" s="46" customFormat="1" ht="12.75">
      <c r="A7" s="81" t="s">
        <v>127</v>
      </c>
      <c r="B7" s="80">
        <v>164463.33180217797</v>
      </c>
      <c r="C7" s="80">
        <v>85028.42659753069</v>
      </c>
      <c r="D7" s="80">
        <v>100723.059085069</v>
      </c>
      <c r="E7" s="47"/>
      <c r="F7" s="47"/>
      <c r="G7" s="47"/>
      <c r="H7" s="47"/>
      <c r="I7" s="47"/>
      <c r="J7" s="47"/>
      <c r="K7" s="47"/>
    </row>
    <row r="8" spans="1:11" s="46" customFormat="1" ht="12.75">
      <c r="A8" s="81" t="s">
        <v>126</v>
      </c>
      <c r="B8" s="80">
        <v>1223.864616442265</v>
      </c>
      <c r="C8" s="80">
        <v>1064.800852592157</v>
      </c>
      <c r="D8" s="80">
        <v>1100.593821447016</v>
      </c>
      <c r="E8" s="47"/>
      <c r="F8" s="47"/>
      <c r="G8" s="47"/>
      <c r="H8" s="47"/>
      <c r="I8" s="47"/>
      <c r="J8" s="47"/>
      <c r="K8" s="47"/>
    </row>
    <row r="9" spans="1:11" s="46" customFormat="1" ht="12.75">
      <c r="A9" s="81" t="s">
        <v>125</v>
      </c>
      <c r="B9" s="80">
        <v>143710.1310367472</v>
      </c>
      <c r="C9" s="80">
        <v>153892.58558243845</v>
      </c>
      <c r="D9" s="80">
        <v>150806.91685126346</v>
      </c>
      <c r="E9" s="47"/>
      <c r="F9" s="47"/>
      <c r="G9" s="47"/>
      <c r="H9" s="47"/>
      <c r="I9" s="47"/>
      <c r="J9" s="47"/>
      <c r="K9" s="47"/>
    </row>
    <row r="10" spans="1:11" s="46" customFormat="1" ht="12.75">
      <c r="A10" s="81" t="s">
        <v>124</v>
      </c>
      <c r="B10" s="80">
        <v>1393.4243023674178</v>
      </c>
      <c r="C10" s="80">
        <v>1139.773231751869</v>
      </c>
      <c r="D10" s="80">
        <v>1169.5683648384015</v>
      </c>
      <c r="E10" s="47"/>
      <c r="F10" s="47"/>
      <c r="G10" s="47"/>
      <c r="H10" s="47"/>
      <c r="I10" s="47"/>
      <c r="J10" s="47"/>
      <c r="K10" s="47"/>
    </row>
    <row r="11" spans="1:11" s="46" customFormat="1" ht="12.75">
      <c r="A11" s="81" t="s">
        <v>123</v>
      </c>
      <c r="B11" s="80">
        <v>733.04</v>
      </c>
      <c r="C11" s="80">
        <v>640.72</v>
      </c>
      <c r="D11" s="80">
        <v>623.99464512</v>
      </c>
      <c r="E11" s="47"/>
      <c r="F11" s="47"/>
      <c r="G11" s="47"/>
      <c r="H11" s="47"/>
      <c r="I11" s="47"/>
      <c r="J11" s="47"/>
      <c r="K11" s="47"/>
    </row>
    <row r="12" spans="1:11" s="38" customFormat="1" ht="12.75">
      <c r="A12" s="2" t="s">
        <v>122</v>
      </c>
      <c r="B12" s="71">
        <v>14429.57</v>
      </c>
      <c r="C12" s="71">
        <v>13204.08</v>
      </c>
      <c r="D12" s="71">
        <v>12262.03</v>
      </c>
      <c r="E12" s="39"/>
      <c r="F12" s="39"/>
      <c r="G12" s="39"/>
      <c r="H12" s="39"/>
      <c r="I12" s="39"/>
      <c r="J12" s="39"/>
      <c r="K12" s="39"/>
    </row>
    <row r="13" spans="1:11" s="38" customFormat="1" ht="12.75">
      <c r="A13" s="1" t="s">
        <v>121</v>
      </c>
      <c r="B13" s="71">
        <v>164251.41041056858</v>
      </c>
      <c r="C13" s="71">
        <v>143669.44793298512</v>
      </c>
      <c r="D13" s="71">
        <v>158401.38540658733</v>
      </c>
      <c r="E13" s="39"/>
      <c r="F13" s="39"/>
      <c r="G13" s="39"/>
      <c r="H13" s="39"/>
      <c r="I13" s="39"/>
      <c r="J13" s="39"/>
      <c r="K13" s="39"/>
    </row>
    <row r="14" spans="1:11" s="46" customFormat="1" ht="12.75">
      <c r="A14" s="81" t="s">
        <v>120</v>
      </c>
      <c r="B14" s="80">
        <v>18566.611101582654</v>
      </c>
      <c r="C14" s="80">
        <v>12940.063146487086</v>
      </c>
      <c r="D14" s="80">
        <v>14615.822715575272</v>
      </c>
      <c r="E14" s="47"/>
      <c r="F14" s="47"/>
      <c r="G14" s="47"/>
      <c r="H14" s="47"/>
      <c r="I14" s="47"/>
      <c r="J14" s="47"/>
      <c r="K14" s="47"/>
    </row>
    <row r="15" spans="1:11" s="46" customFormat="1" ht="12.75">
      <c r="A15" s="81" t="s">
        <v>119</v>
      </c>
      <c r="B15" s="80">
        <v>13181.391990363361</v>
      </c>
      <c r="C15" s="80">
        <v>11117.27557401578</v>
      </c>
      <c r="D15" s="80">
        <v>11631.924393906525</v>
      </c>
      <c r="E15" s="47"/>
      <c r="F15" s="47"/>
      <c r="G15" s="47"/>
      <c r="H15" s="47"/>
      <c r="I15" s="47"/>
      <c r="J15" s="47"/>
      <c r="K15" s="47"/>
    </row>
    <row r="16" spans="1:11" s="46" customFormat="1" ht="12.75">
      <c r="A16" s="81" t="s">
        <v>118</v>
      </c>
      <c r="B16" s="80">
        <v>43482.85465242414</v>
      </c>
      <c r="C16" s="80">
        <v>47073.45936500908</v>
      </c>
      <c r="D16" s="80">
        <v>46505.17306368762</v>
      </c>
      <c r="E16" s="47"/>
      <c r="F16" s="47"/>
      <c r="G16" s="47"/>
      <c r="H16" s="47"/>
      <c r="I16" s="47"/>
      <c r="J16" s="47"/>
      <c r="K16" s="47"/>
    </row>
    <row r="17" spans="1:11" s="46" customFormat="1" ht="12.75">
      <c r="A17" s="81" t="s">
        <v>117</v>
      </c>
      <c r="B17" s="80">
        <v>86137.31266619843</v>
      </c>
      <c r="C17" s="80">
        <v>69893.66984747314</v>
      </c>
      <c r="D17" s="80">
        <v>83048.44523341794</v>
      </c>
      <c r="E17" s="47"/>
      <c r="F17" s="47"/>
      <c r="G17" s="47"/>
      <c r="H17" s="47"/>
      <c r="I17" s="47"/>
      <c r="J17" s="47"/>
      <c r="K17" s="47"/>
    </row>
    <row r="18" spans="1:11" s="46" customFormat="1" ht="12.75">
      <c r="A18" s="81" t="s">
        <v>116</v>
      </c>
      <c r="B18" s="80">
        <v>2883.24</v>
      </c>
      <c r="C18" s="80">
        <v>2644.98</v>
      </c>
      <c r="D18" s="80">
        <v>2600.02</v>
      </c>
      <c r="E18" s="47"/>
      <c r="F18" s="47"/>
      <c r="G18" s="47"/>
      <c r="H18" s="47"/>
      <c r="I18" s="47"/>
      <c r="J18" s="47"/>
      <c r="K18" s="47"/>
    </row>
    <row r="19" spans="1:11" s="41" customFormat="1" ht="12.75">
      <c r="A19" s="2" t="s">
        <v>115</v>
      </c>
      <c r="B19" s="71">
        <v>151778.1845156795</v>
      </c>
      <c r="C19" s="71">
        <v>146829.0222337273</v>
      </c>
      <c r="D19" s="71">
        <v>144372.88488442812</v>
      </c>
      <c r="E19" s="43"/>
      <c r="F19" s="43"/>
      <c r="G19" s="43"/>
      <c r="H19" s="43"/>
      <c r="I19" s="43"/>
      <c r="J19" s="43"/>
      <c r="K19" s="43"/>
    </row>
    <row r="20" spans="1:11" s="38" customFormat="1" ht="12.75">
      <c r="A20" s="1" t="s">
        <v>114</v>
      </c>
      <c r="B20" s="71">
        <v>150820.77946818623</v>
      </c>
      <c r="C20" s="71">
        <v>145836.5789331295</v>
      </c>
      <c r="D20" s="71">
        <v>143327.9637538155</v>
      </c>
      <c r="E20" s="39"/>
      <c r="F20" s="39"/>
      <c r="G20" s="39"/>
      <c r="H20" s="39"/>
      <c r="I20" s="39"/>
      <c r="J20" s="39"/>
      <c r="K20" s="39"/>
    </row>
    <row r="21" spans="1:11" s="46" customFormat="1" ht="12.75">
      <c r="A21" s="81" t="s">
        <v>113</v>
      </c>
      <c r="B21" s="80">
        <v>114113.35324575908</v>
      </c>
      <c r="C21" s="80">
        <v>110729.81460095468</v>
      </c>
      <c r="D21" s="80">
        <v>108875.5838089857</v>
      </c>
      <c r="E21" s="47"/>
      <c r="F21" s="47"/>
      <c r="G21" s="47"/>
      <c r="H21" s="47"/>
      <c r="I21" s="47"/>
      <c r="J21" s="47"/>
      <c r="K21" s="47"/>
    </row>
    <row r="22" spans="1:11" s="46" customFormat="1" ht="12.75">
      <c r="A22" s="81" t="s">
        <v>112</v>
      </c>
      <c r="B22" s="80">
        <v>29963.777166461467</v>
      </c>
      <c r="C22" s="80">
        <v>27642.073495807887</v>
      </c>
      <c r="D22" s="80">
        <v>26642.448926699675</v>
      </c>
      <c r="E22" s="47"/>
      <c r="F22" s="47"/>
      <c r="G22" s="47"/>
      <c r="H22" s="47"/>
      <c r="I22" s="47"/>
      <c r="J22" s="47"/>
      <c r="K22" s="47"/>
    </row>
    <row r="23" spans="1:11" s="46" customFormat="1" ht="12.75">
      <c r="A23" s="81" t="s">
        <v>111</v>
      </c>
      <c r="B23" s="80">
        <v>6183.646970670665</v>
      </c>
      <c r="C23" s="80">
        <v>6430.734613649896</v>
      </c>
      <c r="D23" s="80">
        <v>6620.4273609168695</v>
      </c>
      <c r="E23" s="47"/>
      <c r="F23" s="47"/>
      <c r="G23" s="47"/>
      <c r="H23" s="47"/>
      <c r="I23" s="47"/>
      <c r="J23" s="47"/>
      <c r="K23" s="47"/>
    </row>
    <row r="24" spans="1:11" s="46" customFormat="1" ht="12.75">
      <c r="A24" s="81" t="s">
        <v>110</v>
      </c>
      <c r="B24" s="80">
        <v>560.0020852950115</v>
      </c>
      <c r="C24" s="80">
        <v>1033.9562227170268</v>
      </c>
      <c r="D24" s="80">
        <v>1189.503657213255</v>
      </c>
      <c r="E24" s="47"/>
      <c r="F24" s="47"/>
      <c r="G24" s="47"/>
      <c r="H24" s="47"/>
      <c r="I24" s="47"/>
      <c r="J24" s="47"/>
      <c r="K24" s="47"/>
    </row>
    <row r="25" spans="1:11" s="38" customFormat="1" ht="12.75">
      <c r="A25" s="1" t="s">
        <v>109</v>
      </c>
      <c r="B25" s="71">
        <v>957.4050474932502</v>
      </c>
      <c r="C25" s="71">
        <v>992.4433005978134</v>
      </c>
      <c r="D25" s="71">
        <v>1044.9211306125994</v>
      </c>
      <c r="E25" s="39"/>
      <c r="F25" s="39"/>
      <c r="G25" s="39"/>
      <c r="H25" s="39"/>
      <c r="I25" s="39"/>
      <c r="J25" s="39"/>
      <c r="K25" s="39"/>
    </row>
    <row r="26" spans="1:11" s="38" customFormat="1" ht="12.75">
      <c r="A26" s="1" t="s">
        <v>108</v>
      </c>
      <c r="B26" s="71">
        <v>166425.54157824407</v>
      </c>
      <c r="C26" s="71">
        <v>167897.38416304096</v>
      </c>
      <c r="D26" s="71">
        <v>172948.15986504103</v>
      </c>
      <c r="E26" s="39"/>
      <c r="F26" s="39"/>
      <c r="G26" s="39"/>
      <c r="H26" s="39"/>
      <c r="I26" s="39"/>
      <c r="J26" s="39"/>
      <c r="K26" s="39"/>
    </row>
    <row r="27" spans="1:11" s="41" customFormat="1" ht="17.25" customHeight="1">
      <c r="A27" s="79" t="s">
        <v>107</v>
      </c>
      <c r="B27" s="73">
        <v>808408.498262227</v>
      </c>
      <c r="C27" s="73">
        <v>713366.2405940666</v>
      </c>
      <c r="D27" s="73">
        <v>742408.5929237944</v>
      </c>
      <c r="E27" s="43"/>
      <c r="F27" s="43"/>
      <c r="G27" s="43"/>
      <c r="H27" s="43"/>
      <c r="I27" s="43"/>
      <c r="J27" s="43"/>
      <c r="K27" s="43"/>
    </row>
    <row r="28" spans="1:4" ht="12.75">
      <c r="A28" s="1" t="s">
        <v>97</v>
      </c>
      <c r="B28" s="71">
        <v>13479.196407085588</v>
      </c>
      <c r="C28" s="71">
        <v>13166.702776670785</v>
      </c>
      <c r="D28" s="71">
        <v>14015.9163962474</v>
      </c>
    </row>
    <row r="29" spans="1:4" ht="12.75">
      <c r="A29" s="1" t="s">
        <v>96</v>
      </c>
      <c r="B29" s="71">
        <v>15320.227680330032</v>
      </c>
      <c r="C29" s="71">
        <v>14769.676090113237</v>
      </c>
      <c r="D29" s="71">
        <v>15946.39004466968</v>
      </c>
    </row>
    <row r="30" spans="1:4" s="42" customFormat="1" ht="12.75">
      <c r="A30" s="78" t="s">
        <v>106</v>
      </c>
      <c r="B30" s="73">
        <v>806567.4669889826</v>
      </c>
      <c r="C30" s="73">
        <v>711763.2672806241</v>
      </c>
      <c r="D30" s="73">
        <v>740478.1192753721</v>
      </c>
    </row>
    <row r="31" spans="1:11" s="38" customFormat="1" ht="12.75">
      <c r="A31" s="2" t="s">
        <v>105</v>
      </c>
      <c r="B31" s="71">
        <v>299900.740618002</v>
      </c>
      <c r="C31" s="71">
        <v>283116.50134936714</v>
      </c>
      <c r="D31" s="71">
        <v>292985.25229221967</v>
      </c>
      <c r="E31" s="39"/>
      <c r="F31" s="39"/>
      <c r="G31" s="39"/>
      <c r="H31" s="39"/>
      <c r="I31" s="39"/>
      <c r="J31" s="39"/>
      <c r="K31" s="39"/>
    </row>
    <row r="32" spans="1:11" s="41" customFormat="1" ht="11.25" customHeight="1">
      <c r="A32" s="76" t="s">
        <v>104</v>
      </c>
      <c r="B32" s="73">
        <v>506666.7263709806</v>
      </c>
      <c r="C32" s="73">
        <v>428646.765931257</v>
      </c>
      <c r="D32" s="73">
        <v>447492.86698315246</v>
      </c>
      <c r="E32" s="43"/>
      <c r="F32" s="43"/>
      <c r="G32" s="43"/>
      <c r="H32" s="43"/>
      <c r="I32" s="43"/>
      <c r="J32" s="43"/>
      <c r="K32" s="43"/>
    </row>
    <row r="33" spans="1:11" s="44" customFormat="1" ht="15.75" customHeight="1">
      <c r="A33" s="213" t="s">
        <v>103</v>
      </c>
      <c r="B33" s="213"/>
      <c r="C33" s="213"/>
      <c r="D33" s="213"/>
      <c r="E33" s="45"/>
      <c r="F33" s="45"/>
      <c r="G33" s="45"/>
      <c r="H33" s="45"/>
      <c r="I33" s="45"/>
      <c r="J33" s="45"/>
      <c r="K33" s="45"/>
    </row>
    <row r="34" spans="1:11" s="41" customFormat="1" ht="12.75">
      <c r="A34" s="77" t="s">
        <v>102</v>
      </c>
      <c r="B34" s="73">
        <v>17621.040142546794</v>
      </c>
      <c r="C34" s="73">
        <v>4286.276089613214</v>
      </c>
      <c r="D34" s="73">
        <v>4364.013348378715</v>
      </c>
      <c r="E34" s="43"/>
      <c r="F34" s="43"/>
      <c r="G34" s="43"/>
      <c r="H34" s="43"/>
      <c r="I34" s="43"/>
      <c r="J34" s="43"/>
      <c r="K34" s="43"/>
    </row>
    <row r="35" spans="1:4" ht="12.75">
      <c r="A35" s="22" t="s">
        <v>97</v>
      </c>
      <c r="B35" s="71">
        <v>0</v>
      </c>
      <c r="C35" s="71">
        <v>0</v>
      </c>
      <c r="D35" s="71">
        <v>0</v>
      </c>
    </row>
    <row r="36" spans="1:4" ht="12.75">
      <c r="A36" s="22" t="s">
        <v>96</v>
      </c>
      <c r="B36" s="71">
        <v>0</v>
      </c>
      <c r="C36" s="71">
        <v>0</v>
      </c>
      <c r="D36" s="71">
        <v>0</v>
      </c>
    </row>
    <row r="37" spans="1:4" s="42" customFormat="1" ht="12.75">
      <c r="A37" s="42" t="s">
        <v>101</v>
      </c>
      <c r="B37" s="73">
        <v>17621.040142546794</v>
      </c>
      <c r="C37" s="73">
        <v>4286.276089613214</v>
      </c>
      <c r="D37" s="73">
        <v>4364.013348378715</v>
      </c>
    </row>
    <row r="38" spans="1:11" s="38" customFormat="1" ht="12.75">
      <c r="A38" s="72" t="s">
        <v>91</v>
      </c>
      <c r="B38" s="71">
        <v>3002.1306101857563</v>
      </c>
      <c r="C38" s="71">
        <v>807.1923345939449</v>
      </c>
      <c r="D38" s="71">
        <v>813.8681547121641</v>
      </c>
      <c r="E38" s="39"/>
      <c r="F38" s="39"/>
      <c r="G38" s="39"/>
      <c r="H38" s="39"/>
      <c r="I38" s="39"/>
      <c r="J38" s="39"/>
      <c r="K38" s="39"/>
    </row>
    <row r="39" spans="1:11" s="41" customFormat="1" ht="12" customHeight="1">
      <c r="A39" s="76" t="s">
        <v>100</v>
      </c>
      <c r="B39" s="73">
        <v>14618.909532361038</v>
      </c>
      <c r="C39" s="73">
        <v>3479.083755019269</v>
      </c>
      <c r="D39" s="73">
        <v>3550.1451936665508</v>
      </c>
      <c r="E39" s="43"/>
      <c r="F39" s="43"/>
      <c r="G39" s="43"/>
      <c r="H39" s="43"/>
      <c r="I39" s="43"/>
      <c r="J39" s="43"/>
      <c r="K39" s="43"/>
    </row>
    <row r="40" spans="1:11" s="44" customFormat="1" ht="15.75" customHeight="1">
      <c r="A40" s="272" t="s">
        <v>99</v>
      </c>
      <c r="B40" s="272"/>
      <c r="C40" s="272"/>
      <c r="D40" s="272"/>
      <c r="E40" s="45"/>
      <c r="F40" s="45"/>
      <c r="G40" s="45"/>
      <c r="H40" s="45"/>
      <c r="I40" s="45"/>
      <c r="J40" s="45"/>
      <c r="K40" s="45"/>
    </row>
    <row r="41" spans="1:11" s="41" customFormat="1" ht="12.75">
      <c r="A41" s="77" t="s">
        <v>98</v>
      </c>
      <c r="B41" s="73">
        <v>2374.088062850634</v>
      </c>
      <c r="C41" s="73">
        <v>2334.470382227799</v>
      </c>
      <c r="D41" s="73">
        <v>2581.9586177092037</v>
      </c>
      <c r="E41" s="43"/>
      <c r="F41" s="43"/>
      <c r="G41" s="43"/>
      <c r="H41" s="43"/>
      <c r="I41" s="43"/>
      <c r="J41" s="43"/>
      <c r="K41" s="43"/>
    </row>
    <row r="42" spans="1:4" ht="12.75">
      <c r="A42" s="22" t="s">
        <v>97</v>
      </c>
      <c r="B42" s="71">
        <v>0</v>
      </c>
      <c r="C42" s="71">
        <v>0</v>
      </c>
      <c r="D42" s="71">
        <v>0</v>
      </c>
    </row>
    <row r="43" spans="1:4" ht="12.75">
      <c r="A43" s="22" t="s">
        <v>96</v>
      </c>
      <c r="B43" s="71">
        <v>168.7863528451406</v>
      </c>
      <c r="C43" s="71">
        <v>171.52456738796943</v>
      </c>
      <c r="D43" s="71">
        <v>187.46238023981925</v>
      </c>
    </row>
    <row r="44" spans="1:4" s="42" customFormat="1" ht="12.75">
      <c r="A44" s="42" t="s">
        <v>95</v>
      </c>
      <c r="B44" s="73">
        <v>2205.301710005493</v>
      </c>
      <c r="C44" s="73">
        <v>2162.9458148398294</v>
      </c>
      <c r="D44" s="73">
        <v>2394.4962374693846</v>
      </c>
    </row>
    <row r="45" spans="1:11" s="38" customFormat="1" ht="12.75">
      <c r="A45" s="72" t="s">
        <v>91</v>
      </c>
      <c r="B45" s="71">
        <v>1020.0088069017338</v>
      </c>
      <c r="C45" s="71">
        <v>953.9335187249582</v>
      </c>
      <c r="D45" s="71">
        <v>1014.5103624708954</v>
      </c>
      <c r="E45" s="39"/>
      <c r="F45" s="39"/>
      <c r="G45" s="39"/>
      <c r="H45" s="39"/>
      <c r="I45" s="39"/>
      <c r="J45" s="39"/>
      <c r="K45" s="39"/>
    </row>
    <row r="46" spans="1:11" s="41" customFormat="1" ht="12.75">
      <c r="A46" s="76" t="s">
        <v>94</v>
      </c>
      <c r="B46" s="73">
        <v>1185.2929031037593</v>
      </c>
      <c r="C46" s="73">
        <v>1209.0122961148713</v>
      </c>
      <c r="D46" s="73">
        <v>1379.9858749984892</v>
      </c>
      <c r="E46" s="43"/>
      <c r="F46" s="43"/>
      <c r="G46" s="43"/>
      <c r="H46" s="43"/>
      <c r="I46" s="43"/>
      <c r="J46" s="43"/>
      <c r="K46" s="43"/>
    </row>
    <row r="47" spans="1:11" s="44" customFormat="1" ht="15.75" customHeight="1">
      <c r="A47" s="213" t="s">
        <v>93</v>
      </c>
      <c r="B47" s="213" t="s">
        <v>213</v>
      </c>
      <c r="C47" s="213" t="s">
        <v>213</v>
      </c>
      <c r="D47" s="213" t="s">
        <v>213</v>
      </c>
      <c r="E47" s="45"/>
      <c r="F47" s="45"/>
      <c r="G47" s="45"/>
      <c r="H47" s="45"/>
      <c r="I47" s="45"/>
      <c r="J47" s="45"/>
      <c r="K47" s="45"/>
    </row>
    <row r="48" spans="1:11" s="41" customFormat="1" ht="12.75">
      <c r="A48" s="75" t="s">
        <v>92</v>
      </c>
      <c r="B48" s="74">
        <v>826393.8088415349</v>
      </c>
      <c r="C48" s="73">
        <v>718212.4891850771</v>
      </c>
      <c r="D48" s="73">
        <v>747236.6288612202</v>
      </c>
      <c r="E48" s="43"/>
      <c r="F48" s="43"/>
      <c r="G48" s="43"/>
      <c r="H48" s="43"/>
      <c r="I48" s="43"/>
      <c r="J48" s="43"/>
      <c r="K48" s="43"/>
    </row>
    <row r="49" spans="1:11" s="38" customFormat="1" ht="12.75">
      <c r="A49" s="72" t="s">
        <v>91</v>
      </c>
      <c r="B49" s="37">
        <v>303922.8800350895</v>
      </c>
      <c r="C49" s="71">
        <v>284877.6272026861</v>
      </c>
      <c r="D49" s="71">
        <v>294813.6308094027</v>
      </c>
      <c r="E49" s="39"/>
      <c r="F49" s="39"/>
      <c r="G49" s="39"/>
      <c r="H49" s="39"/>
      <c r="I49" s="39"/>
      <c r="J49" s="39"/>
      <c r="K49" s="39"/>
    </row>
    <row r="50" spans="1:11" s="41" customFormat="1" ht="12.75">
      <c r="A50" s="70" t="s">
        <v>90</v>
      </c>
      <c r="B50" s="69">
        <v>522470.9288064454</v>
      </c>
      <c r="C50" s="68">
        <v>433334.86198239116</v>
      </c>
      <c r="D50" s="68">
        <v>452422.9980518175</v>
      </c>
      <c r="E50" s="43"/>
      <c r="F50" s="43"/>
      <c r="G50" s="43"/>
      <c r="H50" s="43"/>
      <c r="I50" s="43"/>
      <c r="J50" s="43"/>
      <c r="K50" s="43"/>
    </row>
    <row r="51" spans="1:3" s="1" customFormat="1" ht="12.75" customHeight="1">
      <c r="A51" s="5" t="s">
        <v>215</v>
      </c>
      <c r="B51" s="5"/>
      <c r="C51" s="5"/>
    </row>
    <row r="52" spans="1:11" ht="12.75">
      <c r="A52" s="269" t="s">
        <v>89</v>
      </c>
      <c r="B52" s="269"/>
      <c r="C52" s="269"/>
      <c r="D52" s="269"/>
      <c r="E52" s="37"/>
      <c r="F52" s="37"/>
      <c r="G52" s="37"/>
      <c r="H52" s="37"/>
      <c r="I52" s="37"/>
      <c r="J52" s="37"/>
      <c r="K52" s="37"/>
    </row>
    <row r="53" spans="1:11" ht="11.25" customHeight="1">
      <c r="A53" s="67" t="s">
        <v>88</v>
      </c>
      <c r="B53" s="67"/>
      <c r="C53" s="67"/>
      <c r="D53" s="66"/>
      <c r="E53" s="37"/>
      <c r="F53" s="37"/>
      <c r="G53" s="37"/>
      <c r="H53" s="37"/>
      <c r="I53" s="37"/>
      <c r="J53" s="37"/>
      <c r="K53" s="37"/>
    </row>
    <row r="54" spans="1:11" ht="11.25" customHeight="1">
      <c r="A54" s="65" t="s">
        <v>87</v>
      </c>
      <c r="B54" s="65"/>
      <c r="C54" s="65"/>
      <c r="D54" s="37"/>
      <c r="E54" s="37"/>
      <c r="F54" s="37"/>
      <c r="G54" s="37"/>
      <c r="H54" s="37"/>
      <c r="I54" s="37"/>
      <c r="J54" s="37"/>
      <c r="K54" s="37"/>
    </row>
    <row r="55" spans="4:11" ht="12.75">
      <c r="D55" s="37"/>
      <c r="E55" s="37"/>
      <c r="F55" s="37"/>
      <c r="G55" s="37"/>
      <c r="H55" s="37"/>
      <c r="I55" s="37"/>
      <c r="J55" s="37"/>
      <c r="K55" s="37"/>
    </row>
    <row r="56" spans="4:11" ht="12.75">
      <c r="D56" s="37"/>
      <c r="E56" s="37"/>
      <c r="F56" s="37"/>
      <c r="G56" s="37"/>
      <c r="H56" s="37"/>
      <c r="I56" s="37"/>
      <c r="J56" s="37"/>
      <c r="K56" s="37"/>
    </row>
    <row r="57" spans="4:11" ht="12.75">
      <c r="D57" s="37"/>
      <c r="E57" s="37"/>
      <c r="F57" s="37"/>
      <c r="G57" s="37"/>
      <c r="H57" s="37"/>
      <c r="I57" s="37"/>
      <c r="J57" s="37"/>
      <c r="K57" s="37"/>
    </row>
    <row r="58" spans="4:11" ht="12.75">
      <c r="D58" s="37"/>
      <c r="E58" s="37"/>
      <c r="F58" s="37"/>
      <c r="G58" s="37"/>
      <c r="H58" s="37"/>
      <c r="I58" s="37"/>
      <c r="J58" s="37"/>
      <c r="K58" s="37"/>
    </row>
    <row r="59" spans="4:11" ht="12.75">
      <c r="D59" s="37"/>
      <c r="E59" s="37"/>
      <c r="F59" s="37"/>
      <c r="G59" s="37"/>
      <c r="H59" s="37"/>
      <c r="I59" s="37"/>
      <c r="J59" s="37"/>
      <c r="K59" s="37"/>
    </row>
    <row r="60" spans="4:11" ht="12.75">
      <c r="D60" s="37"/>
      <c r="E60" s="37"/>
      <c r="F60" s="37"/>
      <c r="G60" s="37"/>
      <c r="H60" s="37"/>
      <c r="I60" s="37"/>
      <c r="J60" s="37"/>
      <c r="K60" s="37"/>
    </row>
  </sheetData>
  <sheetProtection/>
  <mergeCells count="4">
    <mergeCell ref="A52:D52"/>
    <mergeCell ref="A1:D1"/>
    <mergeCell ref="A2:D2"/>
    <mergeCell ref="A40:D40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1"/>
  <dimension ref="A1:T59"/>
  <sheetViews>
    <sheetView zoomScalePageLayoutView="0" workbookViewId="0" topLeftCell="A1">
      <selection activeCell="A2" sqref="A2:D2"/>
    </sheetView>
  </sheetViews>
  <sheetFormatPr defaultColWidth="10.8515625" defaultRowHeight="15"/>
  <cols>
    <col min="1" max="1" width="51.140625" style="36" customWidth="1"/>
    <col min="2" max="3" width="11.8515625" style="36" customWidth="1"/>
    <col min="4" max="4" width="11.8515625" style="86" customWidth="1"/>
    <col min="5" max="5" width="10.8515625" style="86" customWidth="1"/>
    <col min="6" max="7" width="10.8515625" style="0" customWidth="1"/>
    <col min="8" max="16384" width="10.8515625" style="86" customWidth="1"/>
  </cols>
  <sheetData>
    <row r="1" spans="1:9" s="85" customFormat="1" ht="12.75" customHeight="1">
      <c r="A1" s="275" t="s">
        <v>137</v>
      </c>
      <c r="B1" s="275"/>
      <c r="C1" s="275"/>
      <c r="D1" s="275"/>
      <c r="H1" s="273"/>
      <c r="I1" s="273"/>
    </row>
    <row r="2" spans="1:4" s="85" customFormat="1" ht="12.75" customHeight="1">
      <c r="A2" s="260" t="s">
        <v>392</v>
      </c>
      <c r="B2" s="260"/>
      <c r="C2" s="260"/>
      <c r="D2" s="260"/>
    </row>
    <row r="3" spans="1:4" ht="15">
      <c r="A3" s="114"/>
      <c r="B3" s="113">
        <v>2008</v>
      </c>
      <c r="C3" s="113">
        <v>2009</v>
      </c>
      <c r="D3" s="113">
        <v>2010</v>
      </c>
    </row>
    <row r="4" spans="1:20" s="101" customFormat="1" ht="15.75" customHeight="1">
      <c r="A4" s="276" t="s">
        <v>130</v>
      </c>
      <c r="B4" s="276"/>
      <c r="C4" s="276"/>
      <c r="D4" s="276"/>
      <c r="E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89" customFormat="1" ht="12.75">
      <c r="A5" s="106" t="s">
        <v>129</v>
      </c>
      <c r="B5" s="88">
        <v>451567.6495558745</v>
      </c>
      <c r="C5" s="88">
        <v>397421.2763877131</v>
      </c>
      <c r="D5" s="88">
        <v>428193.39646757743</v>
      </c>
      <c r="E5" s="88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0" s="89" customFormat="1" ht="12.75">
      <c r="A6" s="36" t="s">
        <v>128</v>
      </c>
      <c r="B6" s="88">
        <v>277223.8748622496</v>
      </c>
      <c r="C6" s="88">
        <v>232071.229808163</v>
      </c>
      <c r="D6" s="88">
        <v>252692.62638301458</v>
      </c>
      <c r="E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s="109" customFormat="1" ht="12.75">
      <c r="A7" s="112" t="s">
        <v>127</v>
      </c>
      <c r="B7" s="111">
        <v>155320.33011476567</v>
      </c>
      <c r="C7" s="111">
        <v>97598.18171736773</v>
      </c>
      <c r="D7" s="111">
        <v>123880.86184873516</v>
      </c>
      <c r="E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</row>
    <row r="8" spans="1:20" s="109" customFormat="1" ht="12.75">
      <c r="A8" s="112" t="s">
        <v>126</v>
      </c>
      <c r="B8" s="111">
        <v>855.0215218051941</v>
      </c>
      <c r="C8" s="111">
        <v>855.0215218051941</v>
      </c>
      <c r="D8" s="111">
        <v>855.0215218051941</v>
      </c>
      <c r="E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1:20" s="109" customFormat="1" ht="12.75">
      <c r="A9" s="112" t="s">
        <v>125</v>
      </c>
      <c r="B9" s="111">
        <v>110175.00685423758</v>
      </c>
      <c r="C9" s="111">
        <v>118321.79578334335</v>
      </c>
      <c r="D9" s="111">
        <v>117206.94552259309</v>
      </c>
      <c r="E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s="109" customFormat="1" ht="12.75">
      <c r="A10" s="112" t="s">
        <v>124</v>
      </c>
      <c r="B10" s="111">
        <v>2620.640227997561</v>
      </c>
      <c r="C10" s="111">
        <v>2321.144758313696</v>
      </c>
      <c r="D10" s="111">
        <v>2455.412770963636</v>
      </c>
      <c r="E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</row>
    <row r="11" spans="1:20" s="109" customFormat="1" ht="12.75">
      <c r="A11" s="112" t="s">
        <v>123</v>
      </c>
      <c r="B11" s="111">
        <v>653.2230473672481</v>
      </c>
      <c r="C11" s="111">
        <v>576.1427277779129</v>
      </c>
      <c r="D11" s="111">
        <v>548.4878768445731</v>
      </c>
      <c r="E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</row>
    <row r="12" spans="1:20" s="89" customFormat="1" ht="12.75">
      <c r="A12" s="106" t="s">
        <v>122</v>
      </c>
      <c r="B12" s="88">
        <v>12477.384937089204</v>
      </c>
      <c r="C12" s="88">
        <v>12409.624700469487</v>
      </c>
      <c r="D12" s="88">
        <v>11022.822300394588</v>
      </c>
      <c r="E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s="89" customFormat="1" ht="12.75">
      <c r="A13" s="36" t="s">
        <v>121</v>
      </c>
      <c r="B13" s="88">
        <v>164764.30056513668</v>
      </c>
      <c r="C13" s="88">
        <v>156777.76532619528</v>
      </c>
      <c r="D13" s="88">
        <v>168627.7248705366</v>
      </c>
      <c r="E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0" s="109" customFormat="1" ht="12.75">
      <c r="A14" s="112" t="s">
        <v>120</v>
      </c>
      <c r="B14" s="111">
        <v>18356.544643475885</v>
      </c>
      <c r="C14" s="111">
        <v>15171.854451160745</v>
      </c>
      <c r="D14" s="111">
        <v>15602.761702749063</v>
      </c>
      <c r="E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</row>
    <row r="15" spans="1:20" s="109" customFormat="1" ht="12.75">
      <c r="A15" s="112" t="s">
        <v>119</v>
      </c>
      <c r="B15" s="111">
        <v>19957.331960865642</v>
      </c>
      <c r="C15" s="111">
        <v>18670.632368433013</v>
      </c>
      <c r="D15" s="111">
        <v>19074.143124230428</v>
      </c>
      <c r="E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</row>
    <row r="16" spans="1:20" s="109" customFormat="1" ht="12.75">
      <c r="A16" s="112" t="s">
        <v>118</v>
      </c>
      <c r="B16" s="111">
        <v>49737.46220864932</v>
      </c>
      <c r="C16" s="111">
        <v>45755.68993297295</v>
      </c>
      <c r="D16" s="111">
        <v>46243.45858979567</v>
      </c>
      <c r="E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</row>
    <row r="17" spans="1:20" s="109" customFormat="1" ht="12.75">
      <c r="A17" s="112" t="s">
        <v>117</v>
      </c>
      <c r="B17" s="111">
        <v>70587.80500502775</v>
      </c>
      <c r="C17" s="111">
        <v>70398.59875387092</v>
      </c>
      <c r="D17" s="111">
        <v>80263.88938646192</v>
      </c>
      <c r="E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</row>
    <row r="18" spans="1:20" s="109" customFormat="1" ht="12.75">
      <c r="A18" s="112" t="s">
        <v>116</v>
      </c>
      <c r="B18" s="111">
        <v>2329.4543900543867</v>
      </c>
      <c r="C18" s="111">
        <v>2185.027832167829</v>
      </c>
      <c r="D18" s="111">
        <v>2147.8846153846116</v>
      </c>
      <c r="E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</row>
    <row r="19" spans="1:20" s="94" customFormat="1" ht="12.75">
      <c r="A19" s="106" t="s">
        <v>115</v>
      </c>
      <c r="B19" s="88">
        <v>140223.15250462538</v>
      </c>
      <c r="C19" s="88">
        <v>141094.47836308923</v>
      </c>
      <c r="D19" s="88">
        <v>140397.41303228246</v>
      </c>
      <c r="E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</row>
    <row r="20" spans="1:20" s="89" customFormat="1" ht="12.75">
      <c r="A20" s="36" t="s">
        <v>114</v>
      </c>
      <c r="B20" s="88">
        <v>139364.34818287764</v>
      </c>
      <c r="C20" s="88">
        <v>140170.77590372617</v>
      </c>
      <c r="D20" s="88">
        <v>139450.5764868331</v>
      </c>
      <c r="E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s="109" customFormat="1" ht="12.75">
      <c r="A21" s="112" t="s">
        <v>113</v>
      </c>
      <c r="B21" s="111">
        <v>109404.44416129957</v>
      </c>
      <c r="C21" s="111">
        <v>109162.31233664135</v>
      </c>
      <c r="D21" s="111">
        <v>108454.58416223437</v>
      </c>
      <c r="E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</row>
    <row r="22" spans="1:20" s="109" customFormat="1" ht="12.75">
      <c r="A22" s="112" t="s">
        <v>112</v>
      </c>
      <c r="B22" s="111">
        <v>23942.922190042478</v>
      </c>
      <c r="C22" s="111">
        <v>24317.40425435869</v>
      </c>
      <c r="D22" s="111">
        <v>24202.728613825326</v>
      </c>
      <c r="E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</row>
    <row r="23" spans="1:20" s="109" customFormat="1" ht="12.75">
      <c r="A23" s="112" t="s">
        <v>111</v>
      </c>
      <c r="B23" s="111">
        <v>5520.433193887151</v>
      </c>
      <c r="C23" s="111">
        <v>5606.689962541638</v>
      </c>
      <c r="D23" s="111">
        <v>5692.946731196125</v>
      </c>
      <c r="E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</row>
    <row r="24" spans="1:20" s="109" customFormat="1" ht="12.75">
      <c r="A24" s="112" t="s">
        <v>110</v>
      </c>
      <c r="B24" s="111">
        <v>364.618570757178</v>
      </c>
      <c r="C24" s="111">
        <v>729.237141514356</v>
      </c>
      <c r="D24" s="111">
        <v>729.237141514356</v>
      </c>
      <c r="E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</row>
    <row r="25" spans="1:20" s="89" customFormat="1" ht="12.75">
      <c r="A25" s="36" t="s">
        <v>109</v>
      </c>
      <c r="B25" s="88">
        <v>870.4881288734693</v>
      </c>
      <c r="C25" s="88">
        <v>934.5033895899272</v>
      </c>
      <c r="D25" s="88">
        <v>957.0212954976564</v>
      </c>
      <c r="E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s="89" customFormat="1" ht="12.75">
      <c r="A26" s="36" t="s">
        <v>108</v>
      </c>
      <c r="B26" s="88">
        <v>137013.1413754469</v>
      </c>
      <c r="C26" s="88">
        <v>130292.80992930749</v>
      </c>
      <c r="D26" s="88">
        <v>131390.21121670626</v>
      </c>
      <c r="E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</row>
    <row r="27" spans="1:20" s="94" customFormat="1" ht="17.25" customHeight="1">
      <c r="A27" s="108" t="s">
        <v>107</v>
      </c>
      <c r="B27" s="91">
        <v>737965.6308152205</v>
      </c>
      <c r="C27" s="91">
        <v>677717.5380964943</v>
      </c>
      <c r="D27" s="91">
        <v>707695.8500094407</v>
      </c>
      <c r="E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</row>
    <row r="28" spans="1:4" ht="15">
      <c r="A28" s="36" t="s">
        <v>136</v>
      </c>
      <c r="B28" s="88">
        <v>12498.553857233725</v>
      </c>
      <c r="C28" s="88">
        <v>12579.794620003542</v>
      </c>
      <c r="D28" s="88">
        <v>12904.911728071678</v>
      </c>
    </row>
    <row r="29" spans="1:4" ht="15">
      <c r="A29" s="36" t="s">
        <v>135</v>
      </c>
      <c r="B29" s="88">
        <v>16911.237635134443</v>
      </c>
      <c r="C29" s="88">
        <v>17737.079326830735</v>
      </c>
      <c r="D29" s="88">
        <v>18676.21878779817</v>
      </c>
    </row>
    <row r="30" spans="1:4" s="104" customFormat="1" ht="12.75">
      <c r="A30" s="107" t="s">
        <v>106</v>
      </c>
      <c r="B30" s="91">
        <v>733299.4257134988</v>
      </c>
      <c r="C30" s="91">
        <v>672695.1065619123</v>
      </c>
      <c r="D30" s="91">
        <v>702100.7794073282</v>
      </c>
    </row>
    <row r="31" spans="1:20" s="89" customFormat="1" ht="12.75">
      <c r="A31" s="106" t="s">
        <v>105</v>
      </c>
      <c r="B31" s="88">
        <v>213380.7245343015</v>
      </c>
      <c r="C31" s="88">
        <v>205820.55848945965</v>
      </c>
      <c r="D31" s="88">
        <v>211541.9855761323</v>
      </c>
      <c r="E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</row>
    <row r="32" spans="1:20" s="94" customFormat="1" ht="11.25" customHeight="1">
      <c r="A32" s="103" t="s">
        <v>104</v>
      </c>
      <c r="B32" s="91">
        <v>517043.3985241346</v>
      </c>
      <c r="C32" s="91">
        <v>459861.7766916773</v>
      </c>
      <c r="D32" s="91">
        <v>484797.76797004073</v>
      </c>
      <c r="E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</row>
    <row r="33" spans="1:20" s="101" customFormat="1" ht="15.75" customHeight="1">
      <c r="A33" s="274" t="s">
        <v>103</v>
      </c>
      <c r="B33" s="274"/>
      <c r="C33" s="274"/>
      <c r="D33" s="274"/>
      <c r="E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s="94" customFormat="1" ht="12.75">
      <c r="A34" s="105" t="s">
        <v>102</v>
      </c>
      <c r="B34" s="91">
        <v>14639.700018529733</v>
      </c>
      <c r="C34" s="91">
        <v>3592.0786070342774</v>
      </c>
      <c r="D34" s="91">
        <v>3742.7361691280175</v>
      </c>
      <c r="E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</row>
    <row r="35" spans="1:4" ht="15">
      <c r="A35" s="86" t="s">
        <v>136</v>
      </c>
      <c r="B35" s="88">
        <v>0</v>
      </c>
      <c r="C35" s="88">
        <v>0</v>
      </c>
      <c r="D35" s="88">
        <v>0</v>
      </c>
    </row>
    <row r="36" spans="1:4" ht="15">
      <c r="A36" s="86" t="s">
        <v>135</v>
      </c>
      <c r="B36" s="88">
        <v>0</v>
      </c>
      <c r="C36" s="88">
        <v>0</v>
      </c>
      <c r="D36" s="88">
        <v>0</v>
      </c>
    </row>
    <row r="37" spans="1:4" s="104" customFormat="1" ht="12.75">
      <c r="A37" s="104" t="s">
        <v>101</v>
      </c>
      <c r="B37" s="91">
        <v>14639.700018529733</v>
      </c>
      <c r="C37" s="91">
        <v>3592.0786070342774</v>
      </c>
      <c r="D37" s="91">
        <v>3742.7361691280175</v>
      </c>
    </row>
    <row r="38" spans="1:20" s="89" customFormat="1" ht="12.75">
      <c r="A38" s="98" t="s">
        <v>105</v>
      </c>
      <c r="B38" s="88">
        <v>2685.0532922263124</v>
      </c>
      <c r="C38" s="88">
        <v>734.6195399046312</v>
      </c>
      <c r="D38" s="88">
        <v>734.5987922920249</v>
      </c>
      <c r="E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</row>
    <row r="39" spans="1:20" s="94" customFormat="1" ht="12" customHeight="1">
      <c r="A39" s="103" t="s">
        <v>100</v>
      </c>
      <c r="B39" s="91">
        <v>11923.437113395516</v>
      </c>
      <c r="C39" s="91">
        <v>2856.4767320229794</v>
      </c>
      <c r="D39" s="91">
        <v>3004.097045005745</v>
      </c>
      <c r="E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</row>
    <row r="40" spans="1:20" s="101" customFormat="1" ht="15.75" customHeight="1">
      <c r="A40" s="274" t="s">
        <v>99</v>
      </c>
      <c r="B40" s="274"/>
      <c r="C40" s="274"/>
      <c r="D40" s="274"/>
      <c r="E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1:20" s="94" customFormat="1" ht="12.75">
      <c r="A41" s="105" t="s">
        <v>98</v>
      </c>
      <c r="B41" s="91">
        <v>2523.6566577641825</v>
      </c>
      <c r="C41" s="99">
        <v>2586.855354751865</v>
      </c>
      <c r="D41" s="91">
        <v>2793.9791448861965</v>
      </c>
      <c r="E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</row>
    <row r="42" spans="1:4" ht="15">
      <c r="A42" s="86" t="s">
        <v>136</v>
      </c>
      <c r="B42" s="88">
        <v>0</v>
      </c>
      <c r="C42" s="87">
        <v>0</v>
      </c>
      <c r="D42" s="88">
        <v>0</v>
      </c>
    </row>
    <row r="43" spans="1:4" ht="15">
      <c r="A43" s="86" t="s">
        <v>135</v>
      </c>
      <c r="B43" s="88">
        <v>203.410069033719</v>
      </c>
      <c r="C43" s="87">
        <v>215.61467317574218</v>
      </c>
      <c r="D43" s="88">
        <v>221.22065467831155</v>
      </c>
    </row>
    <row r="44" spans="1:4" s="104" customFormat="1" ht="12.75">
      <c r="A44" s="104" t="s">
        <v>95</v>
      </c>
      <c r="B44" s="91">
        <v>2336.017516118492</v>
      </c>
      <c r="C44" s="99">
        <v>2388.2671769389253</v>
      </c>
      <c r="D44" s="91">
        <v>2589.730503952631</v>
      </c>
    </row>
    <row r="45" spans="1:20" s="89" customFormat="1" ht="12.75">
      <c r="A45" s="98" t="s">
        <v>105</v>
      </c>
      <c r="B45" s="88">
        <v>1453.6611477346278</v>
      </c>
      <c r="C45" s="87">
        <v>1505.976561516301</v>
      </c>
      <c r="D45" s="88">
        <v>1534.3737053464552</v>
      </c>
      <c r="E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</row>
    <row r="46" spans="1:20" s="94" customFormat="1" ht="12.75">
      <c r="A46" s="103" t="s">
        <v>94</v>
      </c>
      <c r="B46" s="91">
        <v>1059.495508487187</v>
      </c>
      <c r="C46" s="99">
        <v>1070.773553600847</v>
      </c>
      <c r="D46" s="91">
        <v>1216.4367666691348</v>
      </c>
      <c r="E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</row>
    <row r="47" spans="1:20" s="101" customFormat="1" ht="15.75" customHeight="1">
      <c r="A47" s="274" t="s">
        <v>93</v>
      </c>
      <c r="B47" s="274"/>
      <c r="C47" s="274"/>
      <c r="D47" s="274"/>
      <c r="E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</row>
    <row r="48" spans="1:20" s="94" customFormat="1" ht="12.75">
      <c r="A48" s="100" t="s">
        <v>92</v>
      </c>
      <c r="B48" s="91">
        <v>750329.1506176703</v>
      </c>
      <c r="C48" s="99">
        <v>677776.4337291088</v>
      </c>
      <c r="D48" s="91">
        <v>707480.019335725</v>
      </c>
      <c r="E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</row>
    <row r="49" spans="1:20" s="89" customFormat="1" ht="12.75">
      <c r="A49" s="98" t="s">
        <v>105</v>
      </c>
      <c r="B49" s="88">
        <v>217405.67647974737</v>
      </c>
      <c r="C49" s="87">
        <v>208271.13600327593</v>
      </c>
      <c r="D49" s="88">
        <v>214038.0272521314</v>
      </c>
      <c r="E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</row>
    <row r="50" spans="1:20" s="94" customFormat="1" ht="25.5" customHeight="1">
      <c r="A50" s="97" t="s">
        <v>90</v>
      </c>
      <c r="B50" s="96">
        <v>530107.6473455316</v>
      </c>
      <c r="C50" s="96">
        <v>461988.22470961395</v>
      </c>
      <c r="D50" s="96">
        <v>487135.52996383666</v>
      </c>
      <c r="E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s="89" customFormat="1" ht="12.75" customHeight="1">
      <c r="A51" s="93" t="s">
        <v>134</v>
      </c>
      <c r="B51" s="93"/>
      <c r="C51" s="93"/>
      <c r="D51" s="90"/>
      <c r="E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</row>
    <row r="52" spans="1:20" s="89" customFormat="1" ht="12.75">
      <c r="A52" s="36" t="s">
        <v>133</v>
      </c>
      <c r="B52" s="92"/>
      <c r="C52" s="92"/>
      <c r="D52" s="88"/>
      <c r="E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</row>
    <row r="53" spans="1:20" s="89" customFormat="1" ht="12.75">
      <c r="A53" s="36" t="s">
        <v>132</v>
      </c>
      <c r="B53" s="92"/>
      <c r="C53" s="92"/>
      <c r="D53" s="91"/>
      <c r="E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</row>
    <row r="54" spans="2:20" ht="15">
      <c r="B54" s="88"/>
      <c r="C54" s="88"/>
      <c r="D54" s="87"/>
      <c r="E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 ht="15">
      <c r="B55" s="88"/>
      <c r="C55" s="88"/>
      <c r="D55" s="87"/>
      <c r="E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 ht="15">
      <c r="B56" s="88"/>
      <c r="C56" s="88"/>
      <c r="D56" s="87"/>
      <c r="E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 ht="15">
      <c r="B57" s="88"/>
      <c r="C57" s="88"/>
      <c r="D57" s="87"/>
      <c r="E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 ht="15">
      <c r="B58" s="88"/>
      <c r="C58" s="88"/>
      <c r="D58" s="87"/>
      <c r="E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 ht="15">
      <c r="B59" s="88"/>
      <c r="C59" s="88"/>
      <c r="D59" s="87"/>
      <c r="E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</sheetData>
  <sheetProtection/>
  <mergeCells count="7">
    <mergeCell ref="H1:I1"/>
    <mergeCell ref="A40:D40"/>
    <mergeCell ref="A47:D47"/>
    <mergeCell ref="A1:D1"/>
    <mergeCell ref="A2:D2"/>
    <mergeCell ref="A4:D4"/>
    <mergeCell ref="A33:D33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2"/>
  <dimension ref="A1:M31"/>
  <sheetViews>
    <sheetView zoomScalePageLayoutView="0" workbookViewId="0" topLeftCell="A1">
      <selection activeCell="J27" sqref="J27"/>
    </sheetView>
  </sheetViews>
  <sheetFormatPr defaultColWidth="9.140625" defaultRowHeight="15"/>
  <cols>
    <col min="1" max="1" width="20.140625" style="2" customWidth="1"/>
    <col min="2" max="4" width="8.28125" style="1" customWidth="1"/>
    <col min="5" max="5" width="0.5625" style="1" customWidth="1"/>
    <col min="6" max="10" width="8.28125" style="1" customWidth="1"/>
    <col min="11" max="16384" width="9.140625" style="1" customWidth="1"/>
  </cols>
  <sheetData>
    <row r="1" spans="1:10" s="62" customFormat="1" ht="25.5" customHeight="1">
      <c r="A1" s="279" t="s">
        <v>198</v>
      </c>
      <c r="B1" s="279"/>
      <c r="C1" s="279"/>
      <c r="D1" s="279"/>
      <c r="E1" s="279"/>
      <c r="F1" s="279"/>
      <c r="G1" s="279"/>
      <c r="H1" s="279"/>
      <c r="I1" s="279"/>
      <c r="J1" s="279"/>
    </row>
    <row r="2" spans="1:10" ht="12.75">
      <c r="A2" s="129"/>
      <c r="B2" s="258" t="s">
        <v>11</v>
      </c>
      <c r="C2" s="258"/>
      <c r="D2" s="258"/>
      <c r="E2" s="23"/>
      <c r="F2" s="258" t="s">
        <v>149</v>
      </c>
      <c r="G2" s="258"/>
      <c r="H2" s="258"/>
      <c r="I2" s="258"/>
      <c r="J2" s="258"/>
    </row>
    <row r="3" spans="1:10" ht="25.5">
      <c r="A3" s="128"/>
      <c r="B3" s="126" t="s">
        <v>148</v>
      </c>
      <c r="C3" s="126" t="s">
        <v>147</v>
      </c>
      <c r="D3" s="126" t="s">
        <v>20</v>
      </c>
      <c r="E3" s="127"/>
      <c r="F3" s="126" t="s">
        <v>148</v>
      </c>
      <c r="G3" s="126" t="s">
        <v>147</v>
      </c>
      <c r="H3" s="126" t="s">
        <v>20</v>
      </c>
      <c r="I3" s="34" t="s">
        <v>19</v>
      </c>
      <c r="J3" s="126" t="s">
        <v>86</v>
      </c>
    </row>
    <row r="4" spans="1:10" s="14" customFormat="1" ht="15.75" customHeight="1">
      <c r="A4" s="280">
        <v>2008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>
      <c r="A5" s="121" t="s">
        <v>146</v>
      </c>
      <c r="B5" s="120">
        <v>91793.09</v>
      </c>
      <c r="C5" s="120">
        <v>37924.67</v>
      </c>
      <c r="D5" s="120">
        <v>129717.76</v>
      </c>
      <c r="F5" s="119">
        <v>94.38591837059955</v>
      </c>
      <c r="G5" s="119">
        <v>97.41046442785462</v>
      </c>
      <c r="H5" s="119">
        <v>95.25057678553858</v>
      </c>
      <c r="I5" s="119">
        <v>75.66599436211912</v>
      </c>
      <c r="J5" s="119">
        <v>80.22308819457746</v>
      </c>
    </row>
    <row r="6" spans="1:10" ht="12.75">
      <c r="A6" s="121" t="s">
        <v>145</v>
      </c>
      <c r="B6" s="120">
        <v>318.44</v>
      </c>
      <c r="C6" s="120">
        <v>178.49</v>
      </c>
      <c r="D6" s="120">
        <v>496.93</v>
      </c>
      <c r="F6" s="119">
        <v>0.32743479760768185</v>
      </c>
      <c r="G6" s="119">
        <v>0.4584560339148046</v>
      </c>
      <c r="H6" s="119">
        <v>0.36489120011043735</v>
      </c>
      <c r="I6" s="119">
        <v>2.1464738960491516</v>
      </c>
      <c r="J6" s="119">
        <v>1.9411452423287956</v>
      </c>
    </row>
    <row r="7" spans="1:10" ht="12.75">
      <c r="A7" s="121" t="s">
        <v>144</v>
      </c>
      <c r="B7" s="120">
        <v>6.9</v>
      </c>
      <c r="C7" s="120">
        <v>9.2</v>
      </c>
      <c r="D7" s="120">
        <v>16.1</v>
      </c>
      <c r="F7" s="122" t="s">
        <v>140</v>
      </c>
      <c r="G7" s="122" t="s">
        <v>140</v>
      </c>
      <c r="H7" s="122" t="s">
        <v>140</v>
      </c>
      <c r="I7" s="119">
        <v>0.13344331458781725</v>
      </c>
      <c r="J7" s="119">
        <v>2.229152772399191</v>
      </c>
    </row>
    <row r="8" spans="1:10" ht="12.75">
      <c r="A8" s="121" t="s">
        <v>143</v>
      </c>
      <c r="B8" s="120">
        <v>5112.92</v>
      </c>
      <c r="C8" s="120">
        <v>814.59</v>
      </c>
      <c r="D8" s="120">
        <v>5927.51</v>
      </c>
      <c r="F8" s="119">
        <v>5.2573418081405245</v>
      </c>
      <c r="G8" s="119">
        <v>2.092294810166736</v>
      </c>
      <c r="H8" s="119">
        <v>4.352516929077775</v>
      </c>
      <c r="I8" s="119">
        <v>9.308403168949228</v>
      </c>
      <c r="J8" s="119">
        <v>6.7646318489317725</v>
      </c>
    </row>
    <row r="9" spans="1:10" ht="12.75">
      <c r="A9" s="121" t="s">
        <v>142</v>
      </c>
      <c r="B9" s="120">
        <v>0.3</v>
      </c>
      <c r="C9" s="120">
        <v>2.9</v>
      </c>
      <c r="D9" s="120">
        <v>3.2</v>
      </c>
      <c r="F9" s="122" t="s">
        <v>140</v>
      </c>
      <c r="G9" s="122" t="s">
        <v>140</v>
      </c>
      <c r="H9" s="122" t="s">
        <v>140</v>
      </c>
      <c r="I9" s="119">
        <v>9.267011693785742</v>
      </c>
      <c r="J9" s="119">
        <v>8.282048194012834</v>
      </c>
    </row>
    <row r="10" spans="1:10" ht="12.75">
      <c r="A10" s="121" t="s">
        <v>141</v>
      </c>
      <c r="B10" s="120">
        <v>16.05</v>
      </c>
      <c r="C10" s="120"/>
      <c r="D10" s="120">
        <v>16.05</v>
      </c>
      <c r="F10" s="122" t="s">
        <v>140</v>
      </c>
      <c r="G10" s="122" t="s">
        <v>140</v>
      </c>
      <c r="H10" s="122" t="s">
        <v>140</v>
      </c>
      <c r="I10" s="122">
        <v>0.09419250138518635</v>
      </c>
      <c r="J10" s="119">
        <v>0.0749651072764853</v>
      </c>
    </row>
    <row r="11" spans="1:10" ht="12.75">
      <c r="A11" s="121" t="s">
        <v>139</v>
      </c>
      <c r="B11" s="120">
        <v>5.25</v>
      </c>
      <c r="C11" s="120">
        <v>3</v>
      </c>
      <c r="D11" s="120">
        <v>8.25</v>
      </c>
      <c r="F11" s="122" t="s">
        <v>140</v>
      </c>
      <c r="G11" s="122" t="s">
        <v>140</v>
      </c>
      <c r="H11" s="122" t="s">
        <v>140</v>
      </c>
      <c r="I11" s="119">
        <v>0.10631082502799527</v>
      </c>
      <c r="J11" s="119">
        <v>0.4849686404734681</v>
      </c>
    </row>
    <row r="12" spans="1:10" s="78" customFormat="1" ht="12.75">
      <c r="A12" s="125" t="s">
        <v>138</v>
      </c>
      <c r="B12" s="124">
        <v>97252.95</v>
      </c>
      <c r="C12" s="124">
        <v>38932.85</v>
      </c>
      <c r="D12" s="124">
        <v>136185.8</v>
      </c>
      <c r="E12" s="42"/>
      <c r="F12" s="123">
        <v>100</v>
      </c>
      <c r="G12" s="123">
        <v>100</v>
      </c>
      <c r="H12" s="123">
        <v>100</v>
      </c>
      <c r="I12" s="123">
        <v>100</v>
      </c>
      <c r="J12" s="123">
        <v>100</v>
      </c>
    </row>
    <row r="13" spans="1:10" s="14" customFormat="1" ht="15.75" customHeight="1">
      <c r="A13" s="277">
        <v>2009</v>
      </c>
      <c r="B13" s="277"/>
      <c r="C13" s="277"/>
      <c r="D13" s="277"/>
      <c r="E13" s="277"/>
      <c r="F13" s="277"/>
      <c r="G13" s="277"/>
      <c r="H13" s="277"/>
      <c r="I13" s="277"/>
      <c r="J13" s="277"/>
    </row>
    <row r="14" spans="1:10" ht="12.75">
      <c r="A14" s="121" t="s">
        <v>146</v>
      </c>
      <c r="B14" s="120">
        <v>95911.73</v>
      </c>
      <c r="C14" s="120">
        <v>37741.14</v>
      </c>
      <c r="D14" s="120">
        <v>133652.87</v>
      </c>
      <c r="F14" s="119">
        <v>93.88758869774752</v>
      </c>
      <c r="G14" s="119">
        <v>97.01743381986252</v>
      </c>
      <c r="H14" s="119">
        <v>94.75075097130727</v>
      </c>
      <c r="I14" s="119">
        <v>77.84788910717599</v>
      </c>
      <c r="J14" s="119">
        <v>77.85246756162076</v>
      </c>
    </row>
    <row r="15" spans="1:10" ht="12.75">
      <c r="A15" s="121" t="s">
        <v>145</v>
      </c>
      <c r="B15" s="120">
        <v>286.97</v>
      </c>
      <c r="C15" s="120">
        <v>183.81</v>
      </c>
      <c r="D15" s="120">
        <v>470.78</v>
      </c>
      <c r="F15" s="119">
        <v>0.2809137248237792</v>
      </c>
      <c r="G15" s="119">
        <v>0.4725022749823914</v>
      </c>
      <c r="H15" s="119">
        <v>0.33375084681886763</v>
      </c>
      <c r="I15" s="119">
        <v>2.4018923451509147</v>
      </c>
      <c r="J15" s="119">
        <v>2.2523625564296648</v>
      </c>
    </row>
    <row r="16" spans="1:10" ht="12.75">
      <c r="A16" s="121" t="s">
        <v>144</v>
      </c>
      <c r="B16" s="120">
        <v>3.78</v>
      </c>
      <c r="C16" s="120">
        <v>2.09</v>
      </c>
      <c r="D16" s="120">
        <v>5.87</v>
      </c>
      <c r="F16" s="122" t="s">
        <v>140</v>
      </c>
      <c r="G16" s="122" t="s">
        <v>140</v>
      </c>
      <c r="H16" s="122" t="s">
        <v>140</v>
      </c>
      <c r="I16" s="119">
        <v>0.09886015718457886</v>
      </c>
      <c r="J16" s="119">
        <v>2.319905737773997</v>
      </c>
    </row>
    <row r="17" spans="1:10" ht="12.75">
      <c r="A17" s="121" t="s">
        <v>143</v>
      </c>
      <c r="B17" s="120">
        <v>5814.95</v>
      </c>
      <c r="C17" s="120">
        <v>936.56</v>
      </c>
      <c r="D17" s="120">
        <v>6751.51</v>
      </c>
      <c r="F17" s="119">
        <v>5.692230073401522</v>
      </c>
      <c r="G17" s="119">
        <v>2.407522608440827</v>
      </c>
      <c r="H17" s="119">
        <v>4.786359190717645</v>
      </c>
      <c r="I17" s="119">
        <v>10.301809087830927</v>
      </c>
      <c r="J17" s="119">
        <v>8.029807381494987</v>
      </c>
    </row>
    <row r="18" spans="1:10" ht="12.75">
      <c r="A18" s="121" t="s">
        <v>142</v>
      </c>
      <c r="B18" s="120">
        <v>0.3</v>
      </c>
      <c r="C18" s="120">
        <v>2.85</v>
      </c>
      <c r="D18" s="120">
        <v>3.15</v>
      </c>
      <c r="F18" s="122" t="s">
        <v>140</v>
      </c>
      <c r="G18" s="122" t="s">
        <v>140</v>
      </c>
      <c r="H18" s="122" t="s">
        <v>140</v>
      </c>
      <c r="I18" s="119">
        <v>8.95588151209528</v>
      </c>
      <c r="J18" s="119">
        <v>8.95606646941609</v>
      </c>
    </row>
    <row r="19" spans="1:10" ht="12.75">
      <c r="A19" s="121" t="s">
        <v>141</v>
      </c>
      <c r="B19" s="120">
        <v>39.77</v>
      </c>
      <c r="C19" s="120"/>
      <c r="D19" s="120">
        <v>39.77</v>
      </c>
      <c r="F19" s="122" t="s">
        <v>140</v>
      </c>
      <c r="G19" s="122" t="s">
        <v>140</v>
      </c>
      <c r="H19" s="122" t="s">
        <v>140</v>
      </c>
      <c r="I19" s="119">
        <v>0.1816019116351193</v>
      </c>
      <c r="J19" s="119">
        <v>0.19185494505048695</v>
      </c>
    </row>
    <row r="20" spans="1:10" ht="12.75">
      <c r="A20" s="121" t="s">
        <v>139</v>
      </c>
      <c r="B20" s="120">
        <v>98.42</v>
      </c>
      <c r="C20" s="120">
        <v>34.95</v>
      </c>
      <c r="D20" s="120">
        <v>133.37</v>
      </c>
      <c r="F20" s="119">
        <v>0.09634292364064657</v>
      </c>
      <c r="G20" s="119">
        <v>0.08984252494768827</v>
      </c>
      <c r="H20" s="119">
        <v>0.09455021547268869</v>
      </c>
      <c r="I20" s="119">
        <v>0.17319465699890083</v>
      </c>
      <c r="J20" s="182">
        <v>0.3532423504066017</v>
      </c>
    </row>
    <row r="21" spans="1:10" s="78" customFormat="1" ht="12.75">
      <c r="A21" s="125" t="s">
        <v>138</v>
      </c>
      <c r="B21" s="124">
        <v>102155.92</v>
      </c>
      <c r="C21" s="124">
        <v>38901.4</v>
      </c>
      <c r="D21" s="124">
        <v>141057.32</v>
      </c>
      <c r="E21" s="42"/>
      <c r="F21" s="123">
        <v>100</v>
      </c>
      <c r="G21" s="123">
        <v>100</v>
      </c>
      <c r="H21" s="123">
        <v>100</v>
      </c>
      <c r="I21" s="123">
        <v>100</v>
      </c>
      <c r="J21" s="123">
        <v>100</v>
      </c>
    </row>
    <row r="22" spans="1:10" ht="12.75">
      <c r="A22" s="278">
        <v>2010</v>
      </c>
      <c r="B22" s="278"/>
      <c r="C22" s="278"/>
      <c r="D22" s="278"/>
      <c r="E22" s="278"/>
      <c r="F22" s="278"/>
      <c r="G22" s="278"/>
      <c r="H22" s="278"/>
      <c r="I22" s="278"/>
      <c r="J22" s="278"/>
    </row>
    <row r="23" spans="1:13" ht="12.75">
      <c r="A23" s="186" t="s">
        <v>146</v>
      </c>
      <c r="B23" s="187">
        <v>73601.96</v>
      </c>
      <c r="C23" s="187">
        <v>14975.35</v>
      </c>
      <c r="D23" s="187">
        <v>88577.31</v>
      </c>
      <c r="E23" s="22"/>
      <c r="F23" s="174">
        <v>91.093</v>
      </c>
      <c r="G23" s="174">
        <v>85.68</v>
      </c>
      <c r="H23" s="174">
        <v>90.13</v>
      </c>
      <c r="I23" s="174">
        <v>86.89</v>
      </c>
      <c r="J23" s="174">
        <v>86.94</v>
      </c>
      <c r="L23" s="120"/>
      <c r="M23" s="124"/>
    </row>
    <row r="24" spans="1:13" ht="12.75">
      <c r="A24" s="121" t="s">
        <v>145</v>
      </c>
      <c r="B24" s="120">
        <v>398.6</v>
      </c>
      <c r="C24" s="120">
        <v>163.6</v>
      </c>
      <c r="D24" s="120">
        <v>562.1</v>
      </c>
      <c r="F24" s="119">
        <v>0.493</v>
      </c>
      <c r="G24" s="119">
        <v>0.93</v>
      </c>
      <c r="H24" s="119">
        <v>0.57</v>
      </c>
      <c r="I24" s="119">
        <v>2.14</v>
      </c>
      <c r="J24" s="119">
        <v>1.88</v>
      </c>
      <c r="L24" s="120"/>
      <c r="M24" s="124"/>
    </row>
    <row r="25" spans="1:13" ht="12.75">
      <c r="A25" s="121" t="s">
        <v>144</v>
      </c>
      <c r="B25" s="120">
        <v>7.6</v>
      </c>
      <c r="C25" s="120">
        <v>0.18</v>
      </c>
      <c r="D25" s="120">
        <v>7.78</v>
      </c>
      <c r="F25" s="122" t="s">
        <v>140</v>
      </c>
      <c r="G25" s="122" t="s">
        <v>140</v>
      </c>
      <c r="H25" s="122" t="s">
        <v>140</v>
      </c>
      <c r="I25" s="119">
        <v>0.068</v>
      </c>
      <c r="J25" s="119">
        <v>2.54</v>
      </c>
      <c r="L25" s="120"/>
      <c r="M25" s="124"/>
    </row>
    <row r="26" spans="1:13" ht="12.75">
      <c r="A26" s="121" t="s">
        <v>143</v>
      </c>
      <c r="B26" s="120">
        <v>6284.75</v>
      </c>
      <c r="C26" s="120">
        <v>2309.07</v>
      </c>
      <c r="D26" s="120">
        <v>8593.82</v>
      </c>
      <c r="F26" s="119">
        <v>7.77</v>
      </c>
      <c r="G26" s="119">
        <v>13.2</v>
      </c>
      <c r="H26" s="119">
        <v>8.7</v>
      </c>
      <c r="I26" s="119">
        <v>8.78</v>
      </c>
      <c r="J26" s="119">
        <v>7.26</v>
      </c>
      <c r="L26" s="120"/>
      <c r="M26" s="124"/>
    </row>
    <row r="27" spans="1:13" ht="12.75">
      <c r="A27" s="121" t="s">
        <v>142</v>
      </c>
      <c r="B27" s="120">
        <v>450.3</v>
      </c>
      <c r="C27" s="120">
        <v>3.91</v>
      </c>
      <c r="D27" s="120">
        <v>454.21</v>
      </c>
      <c r="F27" s="122">
        <v>0.55</v>
      </c>
      <c r="G27" s="122" t="s">
        <v>140</v>
      </c>
      <c r="H27" s="122">
        <v>0.46</v>
      </c>
      <c r="I27" s="119">
        <v>2.06</v>
      </c>
      <c r="J27" s="119">
        <v>1.09</v>
      </c>
      <c r="L27" s="120"/>
      <c r="M27" s="124"/>
    </row>
    <row r="28" spans="1:13" ht="12.75">
      <c r="A28" s="121" t="s">
        <v>141</v>
      </c>
      <c r="B28" s="120">
        <v>50.78</v>
      </c>
      <c r="C28" s="120"/>
      <c r="D28" s="120">
        <v>50.78</v>
      </c>
      <c r="F28" s="122">
        <v>0.06</v>
      </c>
      <c r="G28" s="122" t="s">
        <v>140</v>
      </c>
      <c r="H28" s="122">
        <v>0.05</v>
      </c>
      <c r="I28" s="122" t="s">
        <v>140</v>
      </c>
      <c r="J28" s="122" t="s">
        <v>140</v>
      </c>
      <c r="L28" s="120"/>
      <c r="M28" s="124"/>
    </row>
    <row r="29" spans="1:13" ht="12.75">
      <c r="A29" s="121" t="s">
        <v>139</v>
      </c>
      <c r="B29" s="120">
        <v>4.64</v>
      </c>
      <c r="C29" s="120">
        <v>25</v>
      </c>
      <c r="D29" s="120">
        <v>29.64</v>
      </c>
      <c r="F29" s="122" t="s">
        <v>140</v>
      </c>
      <c r="G29" s="119">
        <v>0.14</v>
      </c>
      <c r="H29" s="122" t="s">
        <v>140</v>
      </c>
      <c r="I29" s="122" t="s">
        <v>140</v>
      </c>
      <c r="J29" s="183">
        <v>0.26</v>
      </c>
      <c r="L29" s="120"/>
      <c r="M29" s="124"/>
    </row>
    <row r="30" spans="1:10" ht="12.75">
      <c r="A30" s="118" t="s">
        <v>138</v>
      </c>
      <c r="B30" s="117">
        <v>80798.61</v>
      </c>
      <c r="C30" s="117">
        <v>17477.06</v>
      </c>
      <c r="D30" s="117">
        <v>98275.67</v>
      </c>
      <c r="E30" s="116"/>
      <c r="F30" s="115">
        <f>SUM(F23:F29)</f>
        <v>99.966</v>
      </c>
      <c r="G30" s="115">
        <f>SUM(G23:G29)</f>
        <v>99.95000000000002</v>
      </c>
      <c r="H30" s="115">
        <v>100</v>
      </c>
      <c r="I30" s="115">
        <v>100</v>
      </c>
      <c r="J30" s="115">
        <f>SUM(J23:J29)</f>
        <v>99.97000000000001</v>
      </c>
    </row>
    <row r="31" spans="1:6" ht="12.75">
      <c r="A31" s="5" t="s">
        <v>1</v>
      </c>
      <c r="B31" s="5"/>
      <c r="C31" s="5"/>
      <c r="D31" s="5"/>
      <c r="E31" s="5"/>
      <c r="F31" s="5"/>
    </row>
  </sheetData>
  <sheetProtection/>
  <mergeCells count="6">
    <mergeCell ref="A13:J13"/>
    <mergeCell ref="A22:J22"/>
    <mergeCell ref="A1:J1"/>
    <mergeCell ref="B2:D2"/>
    <mergeCell ref="F2:J2"/>
    <mergeCell ref="A4:J4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3"/>
  <dimension ref="A1:X49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8.00390625" style="1" customWidth="1"/>
    <col min="2" max="4" width="7.28125" style="130" customWidth="1"/>
    <col min="5" max="5" width="0.5625" style="1" customWidth="1"/>
    <col min="6" max="10" width="7.28125" style="119" customWidth="1"/>
    <col min="11" max="16384" width="9.140625" style="1" customWidth="1"/>
  </cols>
  <sheetData>
    <row r="1" spans="1:10" s="36" customFormat="1" ht="25.5" customHeight="1">
      <c r="A1" s="282" t="s">
        <v>393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2.75">
      <c r="A2" s="283"/>
      <c r="B2" s="285" t="s">
        <v>11</v>
      </c>
      <c r="C2" s="285"/>
      <c r="D2" s="285"/>
      <c r="E2" s="155"/>
      <c r="F2" s="285" t="s">
        <v>149</v>
      </c>
      <c r="G2" s="285"/>
      <c r="H2" s="285"/>
      <c r="I2" s="285"/>
      <c r="J2" s="285"/>
    </row>
    <row r="3" spans="1:10" ht="29.25" customHeight="1">
      <c r="A3" s="284"/>
      <c r="B3" s="154" t="s">
        <v>148</v>
      </c>
      <c r="C3" s="154" t="s">
        <v>147</v>
      </c>
      <c r="D3" s="154" t="s">
        <v>20</v>
      </c>
      <c r="E3" s="6"/>
      <c r="F3" s="153" t="s">
        <v>148</v>
      </c>
      <c r="G3" s="153" t="s">
        <v>147</v>
      </c>
      <c r="H3" s="153" t="s">
        <v>20</v>
      </c>
      <c r="I3" s="153" t="s">
        <v>19</v>
      </c>
      <c r="J3" s="153" t="s">
        <v>86</v>
      </c>
    </row>
    <row r="4" spans="1:10" ht="15.75" customHeight="1">
      <c r="A4" s="281">
        <v>2008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>
      <c r="A5" s="152" t="s">
        <v>161</v>
      </c>
      <c r="B5" s="142">
        <v>214099</v>
      </c>
      <c r="C5" s="143">
        <v>114284</v>
      </c>
      <c r="D5" s="142">
        <v>328383</v>
      </c>
      <c r="E5" s="33"/>
      <c r="F5" s="140">
        <v>95.86493771660383</v>
      </c>
      <c r="G5" s="140">
        <v>72.4499499182209</v>
      </c>
      <c r="H5" s="140">
        <v>86.17257449957488</v>
      </c>
      <c r="I5" s="140">
        <v>81.82880553915793</v>
      </c>
      <c r="J5" s="140">
        <v>65.28273128613272</v>
      </c>
    </row>
    <row r="6" spans="1:10" ht="12.75">
      <c r="A6" s="147" t="s">
        <v>160</v>
      </c>
      <c r="B6" s="146">
        <v>203634</v>
      </c>
      <c r="C6" s="16">
        <v>90499</v>
      </c>
      <c r="D6" s="146">
        <v>294133</v>
      </c>
      <c r="E6" s="33"/>
      <c r="F6" s="122">
        <v>91.17913080856475</v>
      </c>
      <c r="G6" s="122">
        <v>57.371530727390294</v>
      </c>
      <c r="H6" s="122">
        <v>77.18486601097943</v>
      </c>
      <c r="I6" s="122">
        <v>58.85837424742789</v>
      </c>
      <c r="J6" s="122">
        <v>47.492545558195445</v>
      </c>
    </row>
    <row r="7" spans="1:10" s="55" customFormat="1" ht="12.75">
      <c r="A7" s="151" t="s">
        <v>159</v>
      </c>
      <c r="B7" s="150">
        <v>155210</v>
      </c>
      <c r="C7" s="56">
        <v>61376</v>
      </c>
      <c r="D7" s="150">
        <v>216586</v>
      </c>
      <c r="E7" s="59"/>
      <c r="F7" s="149">
        <v>69.4968074722165</v>
      </c>
      <c r="G7" s="149">
        <v>38.90910474065245</v>
      </c>
      <c r="H7" s="149">
        <v>56.83538191856743</v>
      </c>
      <c r="I7" s="149">
        <v>33.25289870454368</v>
      </c>
      <c r="J7" s="149">
        <v>26.945064026712593</v>
      </c>
    </row>
    <row r="8" spans="1:10" s="55" customFormat="1" ht="12.75">
      <c r="A8" s="151" t="s">
        <v>158</v>
      </c>
      <c r="B8" s="150">
        <v>45357</v>
      </c>
      <c r="C8" s="56">
        <v>28842</v>
      </c>
      <c r="D8" s="150">
        <v>74199</v>
      </c>
      <c r="E8" s="59"/>
      <c r="F8" s="149">
        <v>20.309043853600436</v>
      </c>
      <c r="G8" s="149">
        <v>18.284287000291616</v>
      </c>
      <c r="H8" s="149">
        <v>19.470919186723908</v>
      </c>
      <c r="I8" s="149">
        <v>24.66860673159645</v>
      </c>
      <c r="J8" s="149">
        <v>20.09204409676689</v>
      </c>
    </row>
    <row r="9" spans="1:10" s="55" customFormat="1" ht="12.75" customHeight="1">
      <c r="A9" s="151" t="s">
        <v>157</v>
      </c>
      <c r="B9" s="150">
        <v>580</v>
      </c>
      <c r="C9" s="56">
        <v>143</v>
      </c>
      <c r="D9" s="150">
        <v>723</v>
      </c>
      <c r="E9" s="59"/>
      <c r="F9" s="149">
        <v>0.25970071731129163</v>
      </c>
      <c r="G9" s="149">
        <v>0.09065435965056866</v>
      </c>
      <c r="H9" s="149">
        <v>0.1897259339344383</v>
      </c>
      <c r="I9" s="149">
        <v>0.15318596289800843</v>
      </c>
      <c r="J9" s="149">
        <v>0.09177284424279858</v>
      </c>
    </row>
    <row r="10" spans="1:10" s="55" customFormat="1" ht="12.75" customHeight="1">
      <c r="A10" s="151" t="s">
        <v>156</v>
      </c>
      <c r="B10" s="150">
        <v>2487</v>
      </c>
      <c r="C10" s="56">
        <v>138</v>
      </c>
      <c r="D10" s="150">
        <v>2625</v>
      </c>
      <c r="E10" s="59"/>
      <c r="F10" s="149">
        <v>1.113578765436521</v>
      </c>
      <c r="G10" s="149">
        <v>0.08748462679565366</v>
      </c>
      <c r="H10" s="149">
        <v>0.6888389717536659</v>
      </c>
      <c r="I10" s="149">
        <v>0.7836828483897509</v>
      </c>
      <c r="J10" s="149">
        <v>0.3636645904731667</v>
      </c>
    </row>
    <row r="11" spans="1:10" ht="12.75">
      <c r="A11" s="147" t="s">
        <v>155</v>
      </c>
      <c r="B11" s="146">
        <v>4700</v>
      </c>
      <c r="C11" s="16">
        <v>15686</v>
      </c>
      <c r="D11" s="146">
        <v>20386</v>
      </c>
      <c r="E11" s="33"/>
      <c r="F11" s="122">
        <v>2.1044713299363282</v>
      </c>
      <c r="G11" s="122">
        <v>9.9440859124393</v>
      </c>
      <c r="H11" s="122">
        <v>5.349589058350565</v>
      </c>
      <c r="I11" s="122">
        <v>11.156592986732646</v>
      </c>
      <c r="J11" s="122">
        <v>9.691713724532834</v>
      </c>
    </row>
    <row r="12" spans="1:10" ht="12.75">
      <c r="A12" s="147" t="s">
        <v>154</v>
      </c>
      <c r="B12" s="146">
        <v>5765</v>
      </c>
      <c r="C12" s="16">
        <v>8099</v>
      </c>
      <c r="D12" s="146">
        <v>13864</v>
      </c>
      <c r="E12" s="33"/>
      <c r="F12" s="122">
        <v>2.581335578102752</v>
      </c>
      <c r="G12" s="122">
        <v>5.134333278391297</v>
      </c>
      <c r="H12" s="122">
        <v>3.6381194302448856</v>
      </c>
      <c r="I12" s="122">
        <v>11.813838304997388</v>
      </c>
      <c r="J12" s="122">
        <v>8.098472003404442</v>
      </c>
    </row>
    <row r="13" spans="1:10" s="78" customFormat="1" ht="12.75">
      <c r="A13" s="144" t="s">
        <v>153</v>
      </c>
      <c r="B13" s="142">
        <v>8145</v>
      </c>
      <c r="C13" s="143">
        <v>42592</v>
      </c>
      <c r="D13" s="142">
        <v>50737</v>
      </c>
      <c r="E13" s="141"/>
      <c r="F13" s="140">
        <v>3.647004038793914</v>
      </c>
      <c r="G13" s="140">
        <v>27.00105235130783</v>
      </c>
      <c r="H13" s="140">
        <v>13.314142060901238</v>
      </c>
      <c r="I13" s="140">
        <v>17.268352297862094</v>
      </c>
      <c r="J13" s="140">
        <v>29.382048396786413</v>
      </c>
    </row>
    <row r="14" spans="1:10" s="78" customFormat="1" ht="12.75">
      <c r="A14" s="144" t="s">
        <v>152</v>
      </c>
      <c r="B14" s="142">
        <v>1059</v>
      </c>
      <c r="C14" s="143">
        <v>427</v>
      </c>
      <c r="D14" s="142">
        <v>1486</v>
      </c>
      <c r="E14" s="141"/>
      <c r="F14" s="140">
        <v>0.47417768902182383</v>
      </c>
      <c r="G14" s="140">
        <v>0.27069518580973995</v>
      </c>
      <c r="H14" s="140">
        <v>0.3899484617241705</v>
      </c>
      <c r="I14" s="140">
        <v>0.628779702153229</v>
      </c>
      <c r="J14" s="140">
        <v>5.0243777089122466</v>
      </c>
    </row>
    <row r="15" spans="1:10" s="78" customFormat="1" ht="12.75">
      <c r="A15" s="144" t="s">
        <v>151</v>
      </c>
      <c r="B15" s="142" t="s">
        <v>82</v>
      </c>
      <c r="C15" s="143" t="s">
        <v>82</v>
      </c>
      <c r="D15" s="142" t="s">
        <v>82</v>
      </c>
      <c r="E15" s="141"/>
      <c r="F15" s="140" t="s">
        <v>82</v>
      </c>
      <c r="G15" s="140" t="s">
        <v>82</v>
      </c>
      <c r="H15" s="140" t="s">
        <v>82</v>
      </c>
      <c r="I15" s="140">
        <v>0.17902296759133468</v>
      </c>
      <c r="J15" s="140">
        <v>0.27784762900836746</v>
      </c>
    </row>
    <row r="16" spans="1:10" s="78" customFormat="1" ht="12.75">
      <c r="A16" s="144" t="s">
        <v>150</v>
      </c>
      <c r="B16" s="142">
        <v>31</v>
      </c>
      <c r="C16" s="143">
        <v>439</v>
      </c>
      <c r="D16" s="142">
        <v>470</v>
      </c>
      <c r="E16" s="141"/>
      <c r="F16" s="140" t="s">
        <v>140</v>
      </c>
      <c r="G16" s="140">
        <v>0.2783025446615359</v>
      </c>
      <c r="H16" s="140">
        <v>0.123334977799704</v>
      </c>
      <c r="I16" s="140">
        <v>0.09503949323542042</v>
      </c>
      <c r="J16" s="140">
        <v>0.03299497916024665</v>
      </c>
    </row>
    <row r="17" spans="1:10" s="78" customFormat="1" ht="12.75">
      <c r="A17" s="75" t="s">
        <v>138</v>
      </c>
      <c r="B17" s="142">
        <v>223334</v>
      </c>
      <c r="C17" s="143">
        <v>157742</v>
      </c>
      <c r="D17" s="142">
        <v>381076</v>
      </c>
      <c r="E17" s="141"/>
      <c r="F17" s="140">
        <v>100</v>
      </c>
      <c r="G17" s="140">
        <v>100</v>
      </c>
      <c r="H17" s="140">
        <v>100</v>
      </c>
      <c r="I17" s="140">
        <v>100</v>
      </c>
      <c r="J17" s="140">
        <v>100</v>
      </c>
    </row>
    <row r="18" spans="1:10" ht="15.75" customHeight="1">
      <c r="A18" s="281">
        <v>2009</v>
      </c>
      <c r="B18" s="281"/>
      <c r="C18" s="281"/>
      <c r="D18" s="281"/>
      <c r="E18" s="281"/>
      <c r="F18" s="281"/>
      <c r="G18" s="281"/>
      <c r="H18" s="281"/>
      <c r="I18" s="281"/>
      <c r="J18" s="281"/>
    </row>
    <row r="19" spans="1:10" ht="12.75">
      <c r="A19" s="152" t="s">
        <v>161</v>
      </c>
      <c r="B19" s="142">
        <v>224590</v>
      </c>
      <c r="C19" s="143">
        <v>90756</v>
      </c>
      <c r="D19" s="142">
        <v>315346</v>
      </c>
      <c r="E19" s="33">
        <v>315346</v>
      </c>
      <c r="F19" s="140">
        <f>B19/B31*100</f>
        <v>94.21077137979202</v>
      </c>
      <c r="G19" s="140">
        <f>C19/C31*100</f>
        <v>74.97893293237058</v>
      </c>
      <c r="H19" s="140">
        <f>D19/D31*100</f>
        <v>87.73429262199075</v>
      </c>
      <c r="I19" s="140">
        <f>7164128/9137274*100</f>
        <v>78.40552882621228</v>
      </c>
      <c r="J19" s="140">
        <f>26402500/44380399*100</f>
        <v>59.49135337877427</v>
      </c>
    </row>
    <row r="20" spans="1:10" ht="12.75">
      <c r="A20" s="147" t="s">
        <v>160</v>
      </c>
      <c r="B20" s="146">
        <v>220276</v>
      </c>
      <c r="C20" s="16">
        <v>75037</v>
      </c>
      <c r="D20" s="146">
        <v>295313</v>
      </c>
      <c r="E20" s="33"/>
      <c r="F20" s="122">
        <f>B20/B31*100</f>
        <v>92.40113930475563</v>
      </c>
      <c r="G20" s="122">
        <f>C20/C31*100</f>
        <v>61.9925315179855</v>
      </c>
      <c r="H20" s="122">
        <f>D20/D31*100</f>
        <v>82.16079213650389</v>
      </c>
      <c r="I20" s="122">
        <f>5656905/9137274*100</f>
        <v>61.91020429068889</v>
      </c>
      <c r="J20" s="122">
        <f>21043300/44380399*100</f>
        <v>47.41575216572523</v>
      </c>
    </row>
    <row r="21" spans="1:10" ht="12.75">
      <c r="A21" s="151" t="s">
        <v>159</v>
      </c>
      <c r="B21" s="150">
        <v>171656</v>
      </c>
      <c r="C21" s="56">
        <v>55098</v>
      </c>
      <c r="D21" s="150">
        <v>226754</v>
      </c>
      <c r="E21" s="59"/>
      <c r="F21" s="149">
        <f>B21/B31*100</f>
        <v>72.00607405480912</v>
      </c>
      <c r="G21" s="149">
        <f>C21/C31*100</f>
        <v>45.51973695081046</v>
      </c>
      <c r="H21" s="149">
        <f>D21/D31*100</f>
        <v>63.08658359137864</v>
      </c>
      <c r="I21" s="149">
        <f>3535334/9137274*100</f>
        <v>38.69134273526218</v>
      </c>
      <c r="J21" s="149">
        <f>12431808/44380399*100</f>
        <v>28.011933826913094</v>
      </c>
    </row>
    <row r="22" spans="1:10" ht="12.75">
      <c r="A22" s="151" t="s">
        <v>158</v>
      </c>
      <c r="B22" s="150">
        <v>45382</v>
      </c>
      <c r="C22" s="56">
        <v>19738</v>
      </c>
      <c r="D22" s="150">
        <v>65120</v>
      </c>
      <c r="E22" s="59"/>
      <c r="F22" s="149">
        <f>B22/B31*100</f>
        <v>19.03679249636102</v>
      </c>
      <c r="G22" s="149">
        <f>C22/C31*100</f>
        <v>16.306736504684324</v>
      </c>
      <c r="H22" s="149">
        <f>D22/D31*100</f>
        <v>18.11742383142338</v>
      </c>
      <c r="I22" s="149">
        <f>2028939/9137274*100</f>
        <v>22.205079983373597</v>
      </c>
      <c r="J22" s="149">
        <f>8420309/44380399*100</f>
        <v>18.973035821512106</v>
      </c>
    </row>
    <row r="23" spans="1:10" ht="12.75">
      <c r="A23" s="151" t="s">
        <v>157</v>
      </c>
      <c r="B23" s="150">
        <v>233</v>
      </c>
      <c r="C23" s="56">
        <v>78</v>
      </c>
      <c r="D23" s="150">
        <v>311</v>
      </c>
      <c r="E23" s="59"/>
      <c r="F23" s="149">
        <f>B23/B31*100</f>
        <v>0.09773858912458942</v>
      </c>
      <c r="G23" s="149">
        <f>C23/C31*100</f>
        <v>0.06444044216057236</v>
      </c>
      <c r="H23" s="149">
        <f>D23/D31*100</f>
        <v>0.08652516602537887</v>
      </c>
      <c r="I23" s="149">
        <f>25170/9137274*100</f>
        <v>0.27546508947854687</v>
      </c>
      <c r="J23" s="149">
        <f>56932/44380399*100</f>
        <v>0.1282818570423398</v>
      </c>
    </row>
    <row r="24" spans="1:15" ht="12.75">
      <c r="A24" s="151" t="s">
        <v>156</v>
      </c>
      <c r="B24" s="150">
        <v>3005</v>
      </c>
      <c r="C24" s="56">
        <v>123</v>
      </c>
      <c r="D24" s="150">
        <v>3128</v>
      </c>
      <c r="E24" s="59"/>
      <c r="F24" s="149">
        <f>B24/B31*100</f>
        <v>1.2605341644609067</v>
      </c>
      <c r="G24" s="149">
        <f>C24/C31*100</f>
        <v>0.10161762033013334</v>
      </c>
      <c r="H24" s="149">
        <f>D24/D31*100</f>
        <v>0.8702595476764793</v>
      </c>
      <c r="I24" s="149">
        <f>67462/9137274*100</f>
        <v>0.7383164825745622</v>
      </c>
      <c r="J24" s="149">
        <f>134251/44380399*100</f>
        <v>0.30250066025769623</v>
      </c>
      <c r="K24" s="134"/>
      <c r="L24" s="134"/>
      <c r="N24" s="133"/>
      <c r="O24" s="132"/>
    </row>
    <row r="25" spans="1:17" ht="12.75">
      <c r="A25" s="147" t="s">
        <v>155</v>
      </c>
      <c r="B25" s="146">
        <v>1487</v>
      </c>
      <c r="C25" s="16">
        <v>9595</v>
      </c>
      <c r="D25" s="146">
        <v>11082</v>
      </c>
      <c r="E25" s="33"/>
      <c r="F25" s="122">
        <f>B25/B31*100</f>
        <v>0.6237651589195901</v>
      </c>
      <c r="G25" s="122">
        <f>C25/C31*100</f>
        <v>7.92700054526528</v>
      </c>
      <c r="H25" s="122">
        <f>D25/D31*100</f>
        <v>3.083189356569931</v>
      </c>
      <c r="I25" s="122">
        <f>68044/9137274*100</f>
        <v>0.7446859971584523</v>
      </c>
      <c r="J25" s="122">
        <f>2841640/44380399*100</f>
        <v>6.402916747098196</v>
      </c>
      <c r="K25" s="134"/>
      <c r="L25" s="148"/>
      <c r="M25" s="133"/>
      <c r="N25" s="133"/>
      <c r="O25" s="132"/>
      <c r="P25" s="145"/>
      <c r="Q25" s="50"/>
    </row>
    <row r="26" spans="1:17" ht="12.75">
      <c r="A26" s="147" t="s">
        <v>154</v>
      </c>
      <c r="B26" s="146">
        <v>2827</v>
      </c>
      <c r="C26" s="16">
        <v>6124</v>
      </c>
      <c r="D26" s="146">
        <v>8951</v>
      </c>
      <c r="E26" s="33"/>
      <c r="F26" s="122">
        <f>B26/B31*100</f>
        <v>1.1858669161167998</v>
      </c>
      <c r="G26" s="122">
        <f>C26/C31*100</f>
        <v>5.059400869119809</v>
      </c>
      <c r="H26" s="122">
        <f>D26/D31*100</f>
        <v>2.490311128916933</v>
      </c>
      <c r="I26" s="122">
        <f>827179/9137274*100</f>
        <v>9.05279846045987</v>
      </c>
      <c r="J26" s="122">
        <f>2517560/44380399*100</f>
        <v>5.6726844659508355</v>
      </c>
      <c r="K26" s="134"/>
      <c r="L26" s="134"/>
      <c r="M26" s="132"/>
      <c r="N26" s="133"/>
      <c r="O26" s="132"/>
      <c r="P26" s="145"/>
      <c r="Q26" s="50"/>
    </row>
    <row r="27" spans="1:17" ht="12.75">
      <c r="A27" s="144" t="s">
        <v>153</v>
      </c>
      <c r="B27" s="142">
        <v>11255</v>
      </c>
      <c r="C27" s="143">
        <v>29605</v>
      </c>
      <c r="D27" s="142">
        <v>40860</v>
      </c>
      <c r="E27" s="141"/>
      <c r="F27" s="140">
        <f>B27/B31*100</f>
        <v>4.721235281533279</v>
      </c>
      <c r="G27" s="140">
        <f>C27/C31*100</f>
        <v>24.458452437996726</v>
      </c>
      <c r="H27" s="140">
        <f>D27/D31*100</f>
        <v>11.367904449507975</v>
      </c>
      <c r="I27" s="140">
        <f>1913819/9137274*100</f>
        <v>20.94518562100688</v>
      </c>
      <c r="J27" s="140">
        <f>15984296/44380399*100</f>
        <v>36.016566682962896</v>
      </c>
      <c r="K27" s="134"/>
      <c r="L27" s="134"/>
      <c r="M27" s="132"/>
      <c r="N27" s="132"/>
      <c r="O27" s="132"/>
      <c r="Q27" s="50"/>
    </row>
    <row r="28" spans="1:17" ht="12.75">
      <c r="A28" s="144" t="s">
        <v>152</v>
      </c>
      <c r="B28" s="142">
        <v>1294</v>
      </c>
      <c r="C28" s="143">
        <v>430</v>
      </c>
      <c r="D28" s="142">
        <v>1724</v>
      </c>
      <c r="E28" s="141"/>
      <c r="F28" s="140">
        <f>B28/B31*100</f>
        <v>0.5428057267262606</v>
      </c>
      <c r="G28" s="140">
        <f>C28/C31*100</f>
        <v>0.35524859139802717</v>
      </c>
      <c r="H28" s="140">
        <f>D28/D31*100</f>
        <v>0.4796443287066018</v>
      </c>
      <c r="I28" s="140">
        <f>38944/9137274*100</f>
        <v>0.4262102679639464</v>
      </c>
      <c r="J28" s="140">
        <f>1884050/44380399*100</f>
        <v>4.245229971907192</v>
      </c>
      <c r="K28" s="134"/>
      <c r="L28" s="134"/>
      <c r="N28" s="133"/>
      <c r="O28" s="132"/>
      <c r="Q28" s="50"/>
    </row>
    <row r="29" spans="1:17" ht="12.75">
      <c r="A29" s="144" t="s">
        <v>151</v>
      </c>
      <c r="B29" s="142">
        <v>1228</v>
      </c>
      <c r="C29" s="143" t="s">
        <v>82</v>
      </c>
      <c r="D29" s="142">
        <v>1228</v>
      </c>
      <c r="E29" s="141"/>
      <c r="F29" s="140">
        <f>B29/B31*100</f>
        <v>0.5151201177896816</v>
      </c>
      <c r="G29" s="140" t="s">
        <v>82</v>
      </c>
      <c r="H29" s="140">
        <f>D29/D31*100</f>
        <v>0.34164920861467923</v>
      </c>
      <c r="I29" s="140">
        <f>12293/9137274*100</f>
        <v>0.13453684326419454</v>
      </c>
      <c r="J29" s="140">
        <f>96073/44380399*100</f>
        <v>0.21647619707069332</v>
      </c>
      <c r="K29" s="134"/>
      <c r="L29" s="134"/>
      <c r="M29" s="132"/>
      <c r="N29" s="133"/>
      <c r="O29" s="132"/>
      <c r="Q29" s="50"/>
    </row>
    <row r="30" spans="1:17" ht="12.75">
      <c r="A30" s="144" t="s">
        <v>150</v>
      </c>
      <c r="B30" s="142">
        <v>24</v>
      </c>
      <c r="C30" s="143">
        <v>251</v>
      </c>
      <c r="D30" s="142">
        <v>275</v>
      </c>
      <c r="E30" s="141"/>
      <c r="F30" s="140" t="s">
        <v>140</v>
      </c>
      <c r="G30" s="140">
        <f>C30/C31*100</f>
        <v>0.20736603823466232</v>
      </c>
      <c r="H30" s="140">
        <f>D30/D31*100</f>
        <v>0.07650939117999739</v>
      </c>
      <c r="I30" s="140">
        <f>8090/9137274*100</f>
        <v>0.08853844155269941</v>
      </c>
      <c r="J30" s="140">
        <f>13480/44380399*100</f>
        <v>0.03037376928494942</v>
      </c>
      <c r="K30" s="134"/>
      <c r="L30" s="134"/>
      <c r="M30" s="133"/>
      <c r="N30" s="132"/>
      <c r="O30" s="132"/>
      <c r="Q30" s="50"/>
    </row>
    <row r="31" spans="1:17" ht="12.75">
      <c r="A31" s="75" t="s">
        <v>138</v>
      </c>
      <c r="B31" s="189">
        <v>238391</v>
      </c>
      <c r="C31" s="190">
        <v>121042</v>
      </c>
      <c r="D31" s="189">
        <v>359433</v>
      </c>
      <c r="E31" s="191"/>
      <c r="F31" s="192">
        <f>C31/C31*100</f>
        <v>100</v>
      </c>
      <c r="G31" s="192">
        <f>C31/C31*100</f>
        <v>100</v>
      </c>
      <c r="H31" s="192">
        <f>D31/D31*100</f>
        <v>100</v>
      </c>
      <c r="I31" s="192">
        <f>9137274/9137274*100</f>
        <v>100</v>
      </c>
      <c r="J31" s="192">
        <f>44380399/44380399*100</f>
        <v>100</v>
      </c>
      <c r="K31" s="134"/>
      <c r="L31" s="134"/>
      <c r="N31" s="133"/>
      <c r="O31" s="132"/>
      <c r="Q31" s="50"/>
    </row>
    <row r="32" spans="1:24" ht="15.75" customHeight="1">
      <c r="A32" s="281">
        <v>2010</v>
      </c>
      <c r="B32" s="281"/>
      <c r="C32" s="281"/>
      <c r="D32" s="281"/>
      <c r="E32" s="281"/>
      <c r="F32" s="281"/>
      <c r="G32" s="281"/>
      <c r="H32" s="281"/>
      <c r="I32" s="281"/>
      <c r="J32" s="281"/>
      <c r="M32" t="s">
        <v>203</v>
      </c>
      <c r="N32"/>
      <c r="O32"/>
      <c r="P32" t="s">
        <v>200</v>
      </c>
      <c r="Q32" t="s">
        <v>201</v>
      </c>
      <c r="R32" t="s">
        <v>20</v>
      </c>
      <c r="S32"/>
      <c r="T32" t="s">
        <v>200</v>
      </c>
      <c r="U32" t="s">
        <v>201</v>
      </c>
      <c r="V32" t="s">
        <v>20</v>
      </c>
      <c r="W32" t="s">
        <v>176</v>
      </c>
      <c r="X32" t="s">
        <v>202</v>
      </c>
    </row>
    <row r="33" spans="1:24" ht="12.75">
      <c r="A33" s="152" t="s">
        <v>161</v>
      </c>
      <c r="B33" s="142">
        <v>186464</v>
      </c>
      <c r="C33" s="143">
        <v>96843</v>
      </c>
      <c r="D33" s="142">
        <v>283307</v>
      </c>
      <c r="E33" s="33"/>
      <c r="F33" s="140">
        <v>94.27324802442982</v>
      </c>
      <c r="G33" s="140">
        <v>79.17896475320704</v>
      </c>
      <c r="H33" s="140">
        <v>88.50577944392377</v>
      </c>
      <c r="I33" s="140">
        <v>76.73100767980681</v>
      </c>
      <c r="J33" s="140">
        <v>60.85990390442336</v>
      </c>
      <c r="M33" s="193" t="s">
        <v>204</v>
      </c>
      <c r="N33" s="193"/>
      <c r="O33" s="193"/>
      <c r="P33" s="194">
        <v>186464</v>
      </c>
      <c r="Q33" s="194">
        <v>96843</v>
      </c>
      <c r="R33" s="194">
        <v>283307</v>
      </c>
      <c r="S33" s="193"/>
      <c r="T33" s="195">
        <v>94.27324802442982</v>
      </c>
      <c r="U33" s="195">
        <v>79.17896475320704</v>
      </c>
      <c r="V33" s="195">
        <v>88.50577944392377</v>
      </c>
      <c r="W33" s="195">
        <v>76.73100767980681</v>
      </c>
      <c r="X33" s="195">
        <v>60.85990390442336</v>
      </c>
    </row>
    <row r="34" spans="1:24" ht="15">
      <c r="A34" s="147" t="s">
        <v>160</v>
      </c>
      <c r="B34" s="146">
        <f>SUM(B35:B38)</f>
        <v>178193</v>
      </c>
      <c r="C34" s="16">
        <f>SUM(C35:C38)</f>
        <v>81865</v>
      </c>
      <c r="D34" s="146">
        <f>SUM(D35:D38)</f>
        <v>260058</v>
      </c>
      <c r="E34" s="33"/>
      <c r="F34" s="122">
        <f>SUM(F35:F38)</f>
        <v>90.09156129449772</v>
      </c>
      <c r="G34" s="122">
        <f>SUM(G35:G38)</f>
        <v>66.93293216361837</v>
      </c>
      <c r="H34" s="122">
        <f>SUM(H35:H38)</f>
        <v>81.24273664479848</v>
      </c>
      <c r="I34" s="122">
        <f>SUM(I35:I38)</f>
        <v>62.51576967936969</v>
      </c>
      <c r="J34" s="122">
        <f>SUM(J35:J38)</f>
        <v>49.16137085351118</v>
      </c>
      <c r="M34" t="s">
        <v>160</v>
      </c>
      <c r="N34"/>
      <c r="O34"/>
      <c r="P34" s="196">
        <f>SUM(P35:P38)</f>
        <v>178193</v>
      </c>
      <c r="Q34" s="196">
        <f>SUM(Q35:Q38)</f>
        <v>81865</v>
      </c>
      <c r="R34" s="196">
        <f>SUM(R35:R38)</f>
        <v>260058</v>
      </c>
      <c r="S34" s="196"/>
      <c r="T34" s="197">
        <f>SUM(T35:T38)</f>
        <v>90.09156129449772</v>
      </c>
      <c r="U34" s="197">
        <f>SUM(U35:U38)</f>
        <v>66.93293216361837</v>
      </c>
      <c r="V34" s="197">
        <f>SUM(V35:V38)</f>
        <v>81.24273664479848</v>
      </c>
      <c r="W34" s="197">
        <f>SUM(W35:W38)</f>
        <v>62.51576967936969</v>
      </c>
      <c r="X34" s="197">
        <f>SUM(X35:X38)</f>
        <v>49.16137085351118</v>
      </c>
    </row>
    <row r="35" spans="1:24" ht="12.75">
      <c r="A35" s="151" t="s">
        <v>159</v>
      </c>
      <c r="B35" s="150">
        <v>139227</v>
      </c>
      <c r="C35" s="56">
        <v>51653</v>
      </c>
      <c r="D35" s="150">
        <v>190880</v>
      </c>
      <c r="E35" s="59"/>
      <c r="F35" s="149">
        <v>70.39096824425782</v>
      </c>
      <c r="G35" s="149">
        <v>42.23156104620265</v>
      </c>
      <c r="H35" s="149">
        <v>59.631365198375505</v>
      </c>
      <c r="I35" s="149">
        <v>37.36016108335263</v>
      </c>
      <c r="J35" s="149">
        <v>28.535547689179147</v>
      </c>
      <c r="M35" s="198" t="s">
        <v>160</v>
      </c>
      <c r="N35" s="198" t="s">
        <v>205</v>
      </c>
      <c r="O35" s="198" t="s">
        <v>138</v>
      </c>
      <c r="P35" s="199">
        <v>139227</v>
      </c>
      <c r="Q35" s="199">
        <v>51653</v>
      </c>
      <c r="R35" s="199">
        <v>190880</v>
      </c>
      <c r="S35" s="198"/>
      <c r="T35" s="200">
        <v>70.39096824425782</v>
      </c>
      <c r="U35" s="200">
        <v>42.23156104620265</v>
      </c>
      <c r="V35" s="200">
        <v>59.631365198375505</v>
      </c>
      <c r="W35" s="200">
        <v>37.36016108335263</v>
      </c>
      <c r="X35" s="200">
        <v>28.535547689179147</v>
      </c>
    </row>
    <row r="36" spans="1:24" ht="12.75">
      <c r="A36" s="151" t="s">
        <v>158</v>
      </c>
      <c r="B36" s="150">
        <v>35770</v>
      </c>
      <c r="C36" s="56">
        <v>26776</v>
      </c>
      <c r="D36" s="150">
        <v>62546</v>
      </c>
      <c r="E36" s="59"/>
      <c r="F36" s="149">
        <v>18.084746019788565</v>
      </c>
      <c r="G36" s="149">
        <v>21.89209297762225</v>
      </c>
      <c r="H36" s="149">
        <v>19.53951890034364</v>
      </c>
      <c r="I36" s="149">
        <v>24.023351027111946</v>
      </c>
      <c r="J36" s="149">
        <v>20.159032445852244</v>
      </c>
      <c r="M36" s="198" t="s">
        <v>160</v>
      </c>
      <c r="N36" s="198" t="s">
        <v>206</v>
      </c>
      <c r="O36" s="198" t="s">
        <v>138</v>
      </c>
      <c r="P36" s="199">
        <v>35770</v>
      </c>
      <c r="Q36" s="199">
        <v>26776</v>
      </c>
      <c r="R36" s="199">
        <v>62546</v>
      </c>
      <c r="S36" s="198"/>
      <c r="T36" s="200">
        <v>18.084746019788565</v>
      </c>
      <c r="U36" s="200">
        <v>21.89209297762225</v>
      </c>
      <c r="V36" s="200">
        <v>19.53951890034364</v>
      </c>
      <c r="W36" s="200">
        <v>24.023351027111946</v>
      </c>
      <c r="X36" s="200">
        <v>20.159032445852244</v>
      </c>
    </row>
    <row r="37" spans="1:24" ht="12.75">
      <c r="A37" s="151" t="s">
        <v>157</v>
      </c>
      <c r="B37" s="150">
        <v>149</v>
      </c>
      <c r="C37" s="56">
        <v>188</v>
      </c>
      <c r="D37" s="150">
        <v>337</v>
      </c>
      <c r="E37" s="59"/>
      <c r="F37" s="149">
        <v>0.07533204240840079</v>
      </c>
      <c r="G37" s="149">
        <v>0.1537090483938222</v>
      </c>
      <c r="H37" s="149">
        <v>0.10527960012496095</v>
      </c>
      <c r="I37" s="149">
        <v>0.2250384639520818</v>
      </c>
      <c r="J37" s="149">
        <v>0.12824984659035865</v>
      </c>
      <c r="M37" s="198" t="s">
        <v>160</v>
      </c>
      <c r="N37" s="198" t="s">
        <v>207</v>
      </c>
      <c r="O37" s="198"/>
      <c r="P37" s="201">
        <v>149</v>
      </c>
      <c r="Q37" s="201">
        <v>188</v>
      </c>
      <c r="R37" s="201">
        <v>337</v>
      </c>
      <c r="S37" s="198"/>
      <c r="T37" s="200">
        <v>0.07533204240840079</v>
      </c>
      <c r="U37" s="200">
        <v>0.1537090483938222</v>
      </c>
      <c r="V37" s="200">
        <v>0.10527960012496095</v>
      </c>
      <c r="W37" s="200">
        <v>0.2250384639520818</v>
      </c>
      <c r="X37" s="200">
        <v>0.12824984659035865</v>
      </c>
    </row>
    <row r="38" spans="1:24" ht="12.75">
      <c r="A38" s="151" t="s">
        <v>156</v>
      </c>
      <c r="B38" s="150">
        <v>3047</v>
      </c>
      <c r="C38" s="56">
        <v>3248</v>
      </c>
      <c r="D38" s="150">
        <v>6295</v>
      </c>
      <c r="E38" s="59"/>
      <c r="F38" s="149">
        <v>1.5405149880429343</v>
      </c>
      <c r="G38" s="149">
        <v>2.6555690913996517</v>
      </c>
      <c r="H38" s="149">
        <v>1.9665729459543893</v>
      </c>
      <c r="I38" s="149">
        <v>0.9072191049530318</v>
      </c>
      <c r="J38" s="149">
        <v>0.3385408718894339</v>
      </c>
      <c r="K38" s="134"/>
      <c r="L38" s="134"/>
      <c r="M38" s="198" t="s">
        <v>160</v>
      </c>
      <c r="N38" s="198" t="s">
        <v>208</v>
      </c>
      <c r="O38" s="198"/>
      <c r="P38" s="199">
        <v>3047</v>
      </c>
      <c r="Q38" s="199">
        <v>3248</v>
      </c>
      <c r="R38" s="199">
        <v>6295</v>
      </c>
      <c r="S38" s="198"/>
      <c r="T38" s="200">
        <v>1.5405149880429343</v>
      </c>
      <c r="U38" s="200">
        <v>2.6555690913996517</v>
      </c>
      <c r="V38" s="200">
        <v>1.9665729459543893</v>
      </c>
      <c r="W38" s="200">
        <v>0.9072191049530318</v>
      </c>
      <c r="X38" s="200">
        <v>0.3385408718894339</v>
      </c>
    </row>
    <row r="39" spans="1:24" ht="15">
      <c r="A39" s="147" t="s">
        <v>155</v>
      </c>
      <c r="B39" s="146">
        <v>4123</v>
      </c>
      <c r="C39" s="16">
        <v>9120</v>
      </c>
      <c r="D39" s="146">
        <v>13243</v>
      </c>
      <c r="E39" s="33"/>
      <c r="F39" s="122">
        <v>2.0845235627505803</v>
      </c>
      <c r="G39" s="122">
        <v>7.456524049742865</v>
      </c>
      <c r="H39" s="122">
        <v>4.1371446422992815</v>
      </c>
      <c r="I39" s="122">
        <v>6.957734013386105</v>
      </c>
      <c r="J39" s="122">
        <v>6.537360721509694</v>
      </c>
      <c r="K39" s="134"/>
      <c r="L39" s="148"/>
      <c r="M39" t="s">
        <v>155</v>
      </c>
      <c r="N39"/>
      <c r="O39"/>
      <c r="P39" s="196">
        <v>4123</v>
      </c>
      <c r="Q39" s="196">
        <v>9120</v>
      </c>
      <c r="R39" s="196">
        <v>13243</v>
      </c>
      <c r="S39"/>
      <c r="T39" s="202">
        <v>2.0845235627505803</v>
      </c>
      <c r="U39" s="202">
        <v>7.456524049742865</v>
      </c>
      <c r="V39" s="202">
        <v>4.1371446422992815</v>
      </c>
      <c r="W39" s="202">
        <v>6.957734013386105</v>
      </c>
      <c r="X39" s="202">
        <v>6.537360721509694</v>
      </c>
    </row>
    <row r="40" spans="1:24" ht="15">
      <c r="A40" s="147" t="s">
        <v>154</v>
      </c>
      <c r="B40" s="146">
        <v>4148</v>
      </c>
      <c r="C40" s="16">
        <v>5858</v>
      </c>
      <c r="D40" s="146">
        <v>10006</v>
      </c>
      <c r="E40" s="33"/>
      <c r="F40" s="122">
        <v>2.09716316718152</v>
      </c>
      <c r="G40" s="122">
        <v>4.789508539845801</v>
      </c>
      <c r="H40" s="122">
        <v>3.1258981568259916</v>
      </c>
      <c r="I40" s="122">
        <v>7.2575039870510105</v>
      </c>
      <c r="J40" s="122">
        <v>5.161172329402491</v>
      </c>
      <c r="K40" s="134"/>
      <c r="L40" s="134"/>
      <c r="M40" t="s">
        <v>209</v>
      </c>
      <c r="N40"/>
      <c r="O40"/>
      <c r="P40" s="196">
        <v>4148</v>
      </c>
      <c r="Q40" s="196">
        <v>5858</v>
      </c>
      <c r="R40" s="196">
        <v>10006</v>
      </c>
      <c r="S40"/>
      <c r="T40" s="202">
        <v>2.09716316718152</v>
      </c>
      <c r="U40" s="202">
        <v>4.789508539845801</v>
      </c>
      <c r="V40" s="202">
        <v>3.1258981568259916</v>
      </c>
      <c r="W40" s="202">
        <v>7.2575039870510105</v>
      </c>
      <c r="X40" s="202">
        <v>5.161172329402491</v>
      </c>
    </row>
    <row r="41" spans="1:24" ht="12.75">
      <c r="A41" s="144" t="s">
        <v>153</v>
      </c>
      <c r="B41" s="142">
        <v>10020</v>
      </c>
      <c r="C41" s="143">
        <v>23689</v>
      </c>
      <c r="D41" s="142">
        <v>33709</v>
      </c>
      <c r="E41" s="141"/>
      <c r="F41" s="140">
        <v>5.065953455920644</v>
      </c>
      <c r="G41" s="140">
        <v>19.36815769894284</v>
      </c>
      <c r="H41" s="140">
        <v>10.530771633864418</v>
      </c>
      <c r="I41" s="140">
        <v>22.357780754391165</v>
      </c>
      <c r="J41" s="140">
        <v>34.31672153614574</v>
      </c>
      <c r="K41" s="134"/>
      <c r="L41" s="134"/>
      <c r="M41" s="193" t="s">
        <v>153</v>
      </c>
      <c r="N41" s="193"/>
      <c r="O41" s="193"/>
      <c r="P41" s="194">
        <v>10020</v>
      </c>
      <c r="Q41" s="194">
        <v>23689</v>
      </c>
      <c r="R41" s="194">
        <v>33709</v>
      </c>
      <c r="S41" s="193"/>
      <c r="T41" s="195">
        <v>5.065953455920644</v>
      </c>
      <c r="U41" s="195">
        <v>19.36815769894284</v>
      </c>
      <c r="V41" s="195">
        <v>10.530771633864418</v>
      </c>
      <c r="W41" s="195">
        <v>22.357780754391165</v>
      </c>
      <c r="X41" s="195">
        <v>34.31672153614574</v>
      </c>
    </row>
    <row r="42" spans="1:24" ht="12.75">
      <c r="A42" s="144" t="s">
        <v>152</v>
      </c>
      <c r="B42" s="142">
        <v>1279</v>
      </c>
      <c r="C42" s="143">
        <v>1525</v>
      </c>
      <c r="D42" s="142">
        <v>2804</v>
      </c>
      <c r="E42" s="141"/>
      <c r="F42" s="140">
        <v>0.6466421626868766</v>
      </c>
      <c r="G42" s="140">
        <v>1.246842014896696</v>
      </c>
      <c r="H42" s="140">
        <v>0.8759762574195563</v>
      </c>
      <c r="I42" s="140">
        <v>0.4931500624295368</v>
      </c>
      <c r="J42" s="140">
        <v>4.4018176136561316</v>
      </c>
      <c r="K42" s="134"/>
      <c r="L42" s="134"/>
      <c r="M42" s="193" t="s">
        <v>152</v>
      </c>
      <c r="N42" s="193"/>
      <c r="O42" s="193"/>
      <c r="P42" s="194">
        <v>1279</v>
      </c>
      <c r="Q42" s="194">
        <v>1525</v>
      </c>
      <c r="R42" s="194">
        <v>2804</v>
      </c>
      <c r="S42" s="193"/>
      <c r="T42" s="195">
        <v>0.6466421626868766</v>
      </c>
      <c r="U42" s="195">
        <v>1.246842014896696</v>
      </c>
      <c r="V42" s="195">
        <v>0.8759762574195563</v>
      </c>
      <c r="W42" s="195">
        <v>0.4931500624295368</v>
      </c>
      <c r="X42" s="195">
        <v>4.4018176136561316</v>
      </c>
    </row>
    <row r="43" spans="1:24" ht="12.75">
      <c r="A43" s="144" t="s">
        <v>151</v>
      </c>
      <c r="B43" s="142">
        <v>4</v>
      </c>
      <c r="C43" s="143">
        <v>12</v>
      </c>
      <c r="D43" s="142">
        <v>16</v>
      </c>
      <c r="E43" s="141"/>
      <c r="F43" s="140">
        <v>0.0020223367089503568</v>
      </c>
      <c r="G43" s="140">
        <v>0.009811215854924822</v>
      </c>
      <c r="H43" s="140">
        <v>0.00499843798812871</v>
      </c>
      <c r="I43" s="140">
        <v>0.3438926168687422</v>
      </c>
      <c r="J43" s="140">
        <v>0.39663689797353835</v>
      </c>
      <c r="K43" s="134"/>
      <c r="L43" s="134"/>
      <c r="M43" s="193" t="s">
        <v>210</v>
      </c>
      <c r="N43" s="193"/>
      <c r="O43" s="193"/>
      <c r="P43" s="203">
        <v>4</v>
      </c>
      <c r="Q43" s="203">
        <v>12</v>
      </c>
      <c r="R43" s="203">
        <v>16</v>
      </c>
      <c r="S43" s="193"/>
      <c r="T43" s="195">
        <v>0.0020223367089503568</v>
      </c>
      <c r="U43" s="195">
        <v>0.009811215854924822</v>
      </c>
      <c r="V43" s="195">
        <v>0.00499843798812871</v>
      </c>
      <c r="W43" s="195">
        <v>0.3438926168687422</v>
      </c>
      <c r="X43" s="195">
        <v>0.39663689797353835</v>
      </c>
    </row>
    <row r="44" spans="1:24" ht="12.75">
      <c r="A44" s="144" t="s">
        <v>150</v>
      </c>
      <c r="B44" s="142">
        <v>24</v>
      </c>
      <c r="C44" s="143">
        <v>240</v>
      </c>
      <c r="D44" s="142">
        <v>264</v>
      </c>
      <c r="E44" s="141"/>
      <c r="F44" s="140">
        <v>0.01213402025370214</v>
      </c>
      <c r="G44" s="140">
        <v>0.19622431709849641</v>
      </c>
      <c r="H44" s="140">
        <v>0.08247422680412371</v>
      </c>
      <c r="I44" s="140">
        <v>0.07416888650375118</v>
      </c>
      <c r="J44" s="140">
        <v>0.02492004780122392</v>
      </c>
      <c r="K44" s="134"/>
      <c r="L44" s="134"/>
      <c r="M44" s="193" t="s">
        <v>150</v>
      </c>
      <c r="N44" s="193"/>
      <c r="O44" s="193"/>
      <c r="P44" s="203">
        <v>24</v>
      </c>
      <c r="Q44" s="203">
        <v>240</v>
      </c>
      <c r="R44" s="203">
        <v>264</v>
      </c>
      <c r="S44" s="193"/>
      <c r="T44" s="195">
        <v>0.01213402025370214</v>
      </c>
      <c r="U44" s="195">
        <v>0.19622431709849641</v>
      </c>
      <c r="V44" s="195">
        <v>0.08247422680412371</v>
      </c>
      <c r="W44" s="195">
        <v>0.07416888650375118</v>
      </c>
      <c r="X44" s="195">
        <v>0.02492004780122392</v>
      </c>
    </row>
    <row r="45" spans="1:24" ht="12.75">
      <c r="A45" s="139" t="s">
        <v>138</v>
      </c>
      <c r="B45" s="137">
        <v>197791</v>
      </c>
      <c r="C45" s="138">
        <v>122309</v>
      </c>
      <c r="D45" s="137">
        <v>320100</v>
      </c>
      <c r="E45" s="136"/>
      <c r="F45" s="135">
        <v>100</v>
      </c>
      <c r="G45" s="135">
        <v>100</v>
      </c>
      <c r="H45" s="135">
        <v>100</v>
      </c>
      <c r="I45" s="135">
        <v>100</v>
      </c>
      <c r="J45" s="135">
        <v>100</v>
      </c>
      <c r="K45" s="134"/>
      <c r="L45" s="134"/>
      <c r="M45" s="193" t="s">
        <v>211</v>
      </c>
      <c r="N45" s="193"/>
      <c r="O45" s="193"/>
      <c r="P45" s="194">
        <v>197791</v>
      </c>
      <c r="Q45" s="194">
        <v>122309</v>
      </c>
      <c r="R45" s="194">
        <v>320100</v>
      </c>
      <c r="S45" s="193"/>
      <c r="T45" s="195">
        <v>100</v>
      </c>
      <c r="U45" s="195">
        <v>100</v>
      </c>
      <c r="V45" s="195">
        <v>100</v>
      </c>
      <c r="W45" s="195">
        <v>100</v>
      </c>
      <c r="X45" s="195">
        <v>100</v>
      </c>
    </row>
    <row r="46" spans="1:17" ht="12.75">
      <c r="A46" s="5" t="s">
        <v>1</v>
      </c>
      <c r="B46" s="3"/>
      <c r="C46" s="3"/>
      <c r="D46" s="3"/>
      <c r="E46" s="3"/>
      <c r="F46" s="3"/>
      <c r="G46" s="3"/>
      <c r="H46" s="3"/>
      <c r="I46" s="131"/>
      <c r="J46" s="131"/>
      <c r="N46" s="50"/>
      <c r="Q46" s="50"/>
    </row>
    <row r="47" spans="14:17" ht="12.75">
      <c r="N47" s="50"/>
      <c r="Q47" s="50"/>
    </row>
    <row r="48" spans="14:17" ht="12.75">
      <c r="N48" s="50"/>
      <c r="Q48" s="50"/>
    </row>
    <row r="49" spans="14:17" ht="12.75">
      <c r="N49" s="50"/>
      <c r="Q49" s="50"/>
    </row>
  </sheetData>
  <sheetProtection/>
  <mergeCells count="7">
    <mergeCell ref="A32:J32"/>
    <mergeCell ref="A1:J1"/>
    <mergeCell ref="A2:A3"/>
    <mergeCell ref="B2:D2"/>
    <mergeCell ref="F2:J2"/>
    <mergeCell ref="A4:J4"/>
    <mergeCell ref="A18:J18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4"/>
  <dimension ref="A1:S60"/>
  <sheetViews>
    <sheetView zoomScalePageLayoutView="0" workbookViewId="0" topLeftCell="A1">
      <selection activeCell="L14" sqref="L14:S22"/>
    </sheetView>
  </sheetViews>
  <sheetFormatPr defaultColWidth="9.140625" defaultRowHeight="15"/>
  <cols>
    <col min="1" max="1" width="13.421875" style="1" customWidth="1"/>
    <col min="2" max="7" width="10.421875" style="1" customWidth="1"/>
    <col min="8" max="8" width="0.5625" style="1" customWidth="1"/>
    <col min="9" max="9" width="8.140625" style="1" customWidth="1"/>
    <col min="10" max="13" width="9.140625" style="1" customWidth="1"/>
    <col min="14" max="14" width="14.00390625" style="1" customWidth="1"/>
    <col min="15" max="16384" width="9.140625" style="1" customWidth="1"/>
  </cols>
  <sheetData>
    <row r="1" spans="1:9" s="36" customFormat="1" ht="25.5" customHeight="1">
      <c r="A1" s="275" t="s">
        <v>199</v>
      </c>
      <c r="B1" s="275"/>
      <c r="C1" s="275"/>
      <c r="D1" s="275"/>
      <c r="E1" s="275"/>
      <c r="F1" s="275"/>
      <c r="G1" s="275"/>
      <c r="H1" s="275"/>
      <c r="I1" s="275"/>
    </row>
    <row r="2" spans="1:9" ht="12.75">
      <c r="A2" s="253"/>
      <c r="B2" s="286" t="s">
        <v>175</v>
      </c>
      <c r="C2" s="286"/>
      <c r="D2" s="286"/>
      <c r="E2" s="286"/>
      <c r="F2" s="286"/>
      <c r="G2" s="286"/>
      <c r="H2" s="24"/>
      <c r="I2" s="287" t="s">
        <v>174</v>
      </c>
    </row>
    <row r="3" spans="1:9" ht="26.25" customHeight="1">
      <c r="A3" s="255"/>
      <c r="B3" s="34" t="s">
        <v>173</v>
      </c>
      <c r="C3" s="34" t="s">
        <v>172</v>
      </c>
      <c r="D3" s="34" t="s">
        <v>171</v>
      </c>
      <c r="E3" s="34" t="s">
        <v>170</v>
      </c>
      <c r="F3" s="188" t="s">
        <v>169</v>
      </c>
      <c r="G3" s="34" t="s">
        <v>168</v>
      </c>
      <c r="H3" s="34"/>
      <c r="I3" s="288"/>
    </row>
    <row r="4" spans="1:9" s="14" customFormat="1" ht="15.75" customHeight="1">
      <c r="A4" s="268" t="s">
        <v>167</v>
      </c>
      <c r="B4" s="268"/>
      <c r="C4" s="268"/>
      <c r="D4" s="268"/>
      <c r="E4" s="268"/>
      <c r="F4" s="268"/>
      <c r="G4" s="268"/>
      <c r="H4" s="268"/>
      <c r="I4" s="268"/>
    </row>
    <row r="5" spans="1:9" ht="15.75" customHeight="1">
      <c r="A5" s="268">
        <v>2008</v>
      </c>
      <c r="B5" s="268"/>
      <c r="C5" s="268"/>
      <c r="D5" s="268"/>
      <c r="E5" s="268"/>
      <c r="F5" s="268"/>
      <c r="G5" s="268"/>
      <c r="H5" s="268"/>
      <c r="I5" s="268"/>
    </row>
    <row r="6" spans="1:9" ht="12.75">
      <c r="A6" s="1" t="s">
        <v>165</v>
      </c>
      <c r="B6" s="130">
        <v>645081</v>
      </c>
      <c r="C6" s="130">
        <v>164802</v>
      </c>
      <c r="D6" s="130">
        <v>85364</v>
      </c>
      <c r="E6" s="130">
        <v>50754</v>
      </c>
      <c r="F6" s="130">
        <v>4328</v>
      </c>
      <c r="G6" s="130">
        <v>950329</v>
      </c>
      <c r="H6" s="130"/>
      <c r="I6" s="1">
        <v>2051</v>
      </c>
    </row>
    <row r="7" spans="1:9" ht="12.75">
      <c r="A7" s="1" t="s">
        <v>164</v>
      </c>
      <c r="B7" s="130">
        <v>303446</v>
      </c>
      <c r="C7" s="130">
        <v>321182</v>
      </c>
      <c r="D7" s="130">
        <v>88909</v>
      </c>
      <c r="E7" s="130">
        <v>325519</v>
      </c>
      <c r="F7" s="130">
        <v>2218</v>
      </c>
      <c r="G7" s="130">
        <v>1041274</v>
      </c>
      <c r="H7" s="130"/>
      <c r="I7" s="130">
        <v>2238</v>
      </c>
    </row>
    <row r="8" spans="1:9" s="78" customFormat="1" ht="12.75">
      <c r="A8" s="78" t="s">
        <v>163</v>
      </c>
      <c r="B8" s="166">
        <v>948527</v>
      </c>
      <c r="C8" s="166">
        <v>485984</v>
      </c>
      <c r="D8" s="166">
        <v>174723</v>
      </c>
      <c r="E8" s="166">
        <v>376273</v>
      </c>
      <c r="F8" s="166">
        <v>6546</v>
      </c>
      <c r="G8" s="166">
        <v>1991603</v>
      </c>
      <c r="H8" s="166"/>
      <c r="I8" s="166">
        <v>4289</v>
      </c>
    </row>
    <row r="9" spans="1:9" ht="15.75" customHeight="1">
      <c r="A9" s="268">
        <v>2009</v>
      </c>
      <c r="B9" s="268"/>
      <c r="C9" s="268"/>
      <c r="D9" s="268"/>
      <c r="E9" s="268"/>
      <c r="F9" s="268"/>
      <c r="G9" s="268"/>
      <c r="H9" s="268"/>
      <c r="I9" s="268"/>
    </row>
    <row r="10" spans="1:15" ht="12.75">
      <c r="A10" s="1" t="s">
        <v>165</v>
      </c>
      <c r="B10" s="165">
        <v>505214</v>
      </c>
      <c r="C10" s="165">
        <v>119179</v>
      </c>
      <c r="D10" s="165">
        <v>96925</v>
      </c>
      <c r="E10" s="165">
        <v>51090</v>
      </c>
      <c r="F10" s="165">
        <v>2023</v>
      </c>
      <c r="G10" s="165">
        <v>774431</v>
      </c>
      <c r="H10" s="165"/>
      <c r="I10" s="165">
        <v>1769</v>
      </c>
      <c r="K10" s="165"/>
      <c r="L10" s="164"/>
      <c r="O10" s="164"/>
    </row>
    <row r="11" spans="1:12" ht="12.75">
      <c r="A11" s="1" t="s">
        <v>164</v>
      </c>
      <c r="B11" s="165">
        <v>290414</v>
      </c>
      <c r="C11" s="165">
        <v>293808</v>
      </c>
      <c r="D11" s="165">
        <v>93123</v>
      </c>
      <c r="E11" s="165">
        <v>239810</v>
      </c>
      <c r="F11" s="165">
        <v>3196</v>
      </c>
      <c r="G11" s="165">
        <v>920351</v>
      </c>
      <c r="H11" s="165"/>
      <c r="I11" s="165">
        <v>1910</v>
      </c>
      <c r="K11" s="165"/>
      <c r="L11" s="164"/>
    </row>
    <row r="12" spans="1:12" s="78" customFormat="1" ht="12.75">
      <c r="A12" s="78" t="s">
        <v>163</v>
      </c>
      <c r="B12" s="164">
        <v>795628</v>
      </c>
      <c r="C12" s="164">
        <v>412987</v>
      </c>
      <c r="D12" s="164">
        <v>190048</v>
      </c>
      <c r="E12" s="164">
        <v>290900</v>
      </c>
      <c r="F12" s="164">
        <v>5219</v>
      </c>
      <c r="G12" s="164">
        <v>1694782</v>
      </c>
      <c r="H12" s="164"/>
      <c r="I12" s="164">
        <v>3679</v>
      </c>
      <c r="K12" s="164"/>
      <c r="L12" s="164"/>
    </row>
    <row r="13" spans="1:9" ht="15.75" customHeight="1">
      <c r="A13" s="268">
        <v>2010</v>
      </c>
      <c r="B13" s="268"/>
      <c r="C13" s="268"/>
      <c r="D13" s="268"/>
      <c r="E13" s="268"/>
      <c r="F13" s="268"/>
      <c r="G13" s="268"/>
      <c r="H13" s="268"/>
      <c r="I13" s="268"/>
    </row>
    <row r="14" spans="1:9" ht="12.75" customHeight="1">
      <c r="A14" s="1" t="s">
        <v>165</v>
      </c>
      <c r="B14" s="165">
        <v>588367</v>
      </c>
      <c r="C14" s="165">
        <v>76025</v>
      </c>
      <c r="D14" s="165">
        <v>79499</v>
      </c>
      <c r="E14" s="165">
        <v>40005</v>
      </c>
      <c r="F14" s="165"/>
      <c r="G14" s="165">
        <v>783896</v>
      </c>
      <c r="H14" s="165"/>
      <c r="I14" s="165">
        <v>148</v>
      </c>
    </row>
    <row r="15" spans="1:9" ht="12.75">
      <c r="A15" s="1" t="s">
        <v>164</v>
      </c>
      <c r="B15" s="165">
        <v>270371</v>
      </c>
      <c r="C15" s="165">
        <v>207793</v>
      </c>
      <c r="D15" s="165">
        <v>116255</v>
      </c>
      <c r="E15" s="165">
        <v>208129</v>
      </c>
      <c r="F15" s="165"/>
      <c r="G15" s="165">
        <v>802548</v>
      </c>
      <c r="H15" s="165"/>
      <c r="I15" s="165">
        <v>1380</v>
      </c>
    </row>
    <row r="16" spans="1:9" s="78" customFormat="1" ht="12.75">
      <c r="A16" s="78" t="s">
        <v>163</v>
      </c>
      <c r="B16" s="164">
        <v>858738</v>
      </c>
      <c r="C16" s="164">
        <v>283818</v>
      </c>
      <c r="D16" s="164">
        <v>195754</v>
      </c>
      <c r="E16" s="164">
        <v>248134</v>
      </c>
      <c r="F16" s="164"/>
      <c r="G16" s="164">
        <v>1586444</v>
      </c>
      <c r="H16" s="164"/>
      <c r="I16" s="164">
        <v>1528</v>
      </c>
    </row>
    <row r="17" spans="1:9" ht="15.75" customHeight="1">
      <c r="A17" s="268" t="s">
        <v>166</v>
      </c>
      <c r="B17" s="268"/>
      <c r="C17" s="268"/>
      <c r="D17" s="268"/>
      <c r="E17" s="268"/>
      <c r="F17" s="268"/>
      <c r="G17" s="268"/>
      <c r="H17" s="268"/>
      <c r="I17" s="268"/>
    </row>
    <row r="18" spans="1:9" ht="15.75" customHeight="1">
      <c r="A18" s="268">
        <v>2008</v>
      </c>
      <c r="B18" s="268"/>
      <c r="C18" s="268"/>
      <c r="D18" s="268"/>
      <c r="E18" s="268"/>
      <c r="F18" s="268"/>
      <c r="G18" s="268"/>
      <c r="H18" s="268"/>
      <c r="I18" s="268"/>
    </row>
    <row r="19" spans="1:9" ht="12.75">
      <c r="A19" s="1" t="s">
        <v>165</v>
      </c>
      <c r="B19" s="160">
        <v>65.23679966323662</v>
      </c>
      <c r="C19" s="160">
        <v>15.389234160306083</v>
      </c>
      <c r="D19" s="160">
        <v>12.515640515423582</v>
      </c>
      <c r="E19" s="160">
        <v>6.597101613959152</v>
      </c>
      <c r="F19" s="160">
        <v>0.2612240470745618</v>
      </c>
      <c r="G19" s="160">
        <v>100</v>
      </c>
      <c r="H19" s="160"/>
      <c r="I19" s="33" t="s">
        <v>82</v>
      </c>
    </row>
    <row r="20" spans="1:9" ht="12.75">
      <c r="A20" s="1" t="s">
        <v>164</v>
      </c>
      <c r="B20" s="160">
        <v>31.55470032628856</v>
      </c>
      <c r="C20" s="160">
        <v>31.923472675098957</v>
      </c>
      <c r="D20" s="160">
        <v>10.118204902260116</v>
      </c>
      <c r="E20" s="160">
        <v>26.05636327879255</v>
      </c>
      <c r="F20" s="160">
        <v>0.3472588175598223</v>
      </c>
      <c r="G20" s="160">
        <v>100</v>
      </c>
      <c r="H20" s="160"/>
      <c r="I20" s="16" t="s">
        <v>82</v>
      </c>
    </row>
    <row r="21" spans="1:9" s="78" customFormat="1" ht="12.75">
      <c r="A21" s="78" t="s">
        <v>163</v>
      </c>
      <c r="B21" s="161">
        <v>46.94574287430478</v>
      </c>
      <c r="C21" s="161">
        <v>24.368148823860533</v>
      </c>
      <c r="D21" s="161">
        <v>11.213713622164976</v>
      </c>
      <c r="E21" s="161">
        <v>17.164449469017253</v>
      </c>
      <c r="F21" s="161">
        <v>0.3079452106524615</v>
      </c>
      <c r="G21" s="161">
        <v>100</v>
      </c>
      <c r="H21" s="161"/>
      <c r="I21" s="143" t="s">
        <v>82</v>
      </c>
    </row>
    <row r="22" spans="1:9" ht="12.75">
      <c r="A22" s="1" t="s">
        <v>162</v>
      </c>
      <c r="B22" s="160">
        <v>56.48599451532416</v>
      </c>
      <c r="C22" s="160">
        <v>15.78889863941595</v>
      </c>
      <c r="D22" s="160">
        <v>10.13677700400854</v>
      </c>
      <c r="E22" s="160">
        <v>17.33749160257688</v>
      </c>
      <c r="F22" s="160">
        <v>0.25083823867447413</v>
      </c>
      <c r="G22" s="160">
        <v>100</v>
      </c>
      <c r="H22" s="160"/>
      <c r="I22" s="16" t="s">
        <v>82</v>
      </c>
    </row>
    <row r="23" spans="1:9" ht="12.75">
      <c r="A23" s="22" t="s">
        <v>86</v>
      </c>
      <c r="B23" s="163">
        <v>53.128184420025484</v>
      </c>
      <c r="C23" s="163">
        <v>14.788823756660097</v>
      </c>
      <c r="D23" s="163">
        <v>17.253324255389444</v>
      </c>
      <c r="E23" s="163">
        <v>14.516976312643662</v>
      </c>
      <c r="F23" s="163">
        <v>0.31269125528131686</v>
      </c>
      <c r="G23" s="163">
        <v>100</v>
      </c>
      <c r="H23" s="163"/>
      <c r="I23" s="162" t="s">
        <v>82</v>
      </c>
    </row>
    <row r="24" spans="1:9" ht="15.75" customHeight="1">
      <c r="A24" s="268">
        <v>2009</v>
      </c>
      <c r="B24" s="268"/>
      <c r="C24" s="268"/>
      <c r="D24" s="268"/>
      <c r="E24" s="268"/>
      <c r="F24" s="268"/>
      <c r="G24" s="268"/>
      <c r="H24" s="268"/>
      <c r="I24" s="268"/>
    </row>
    <row r="25" spans="1:9" ht="12.75">
      <c r="A25" s="1" t="s">
        <v>165</v>
      </c>
      <c r="B25" s="160">
        <v>75.0567677344954</v>
      </c>
      <c r="C25" s="160">
        <v>9.698352842724036</v>
      </c>
      <c r="D25" s="160">
        <v>10.141523875616153</v>
      </c>
      <c r="E25" s="160">
        <v>5.10335554716442</v>
      </c>
      <c r="F25" s="160">
        <v>0</v>
      </c>
      <c r="G25" s="160">
        <v>100</v>
      </c>
      <c r="H25" s="160"/>
      <c r="I25" s="33" t="s">
        <v>82</v>
      </c>
    </row>
    <row r="26" spans="1:9" ht="12.75">
      <c r="A26" s="1" t="s">
        <v>164</v>
      </c>
      <c r="B26" s="160">
        <v>33.689075295184836</v>
      </c>
      <c r="C26" s="160">
        <v>25.8916600627003</v>
      </c>
      <c r="D26" s="160">
        <v>14.485737924709799</v>
      </c>
      <c r="E26" s="160">
        <v>25.933526717405066</v>
      </c>
      <c r="F26" s="160">
        <v>0</v>
      </c>
      <c r="G26" s="160">
        <v>100</v>
      </c>
      <c r="H26" s="160"/>
      <c r="I26" s="16" t="s">
        <v>82</v>
      </c>
    </row>
    <row r="27" spans="1:9" s="78" customFormat="1" ht="12.75">
      <c r="A27" s="78" t="s">
        <v>163</v>
      </c>
      <c r="B27" s="160">
        <v>54.12973921550335</v>
      </c>
      <c r="C27" s="161">
        <v>17.890199717103155</v>
      </c>
      <c r="D27" s="161">
        <v>12.339168606014457</v>
      </c>
      <c r="E27" s="161">
        <v>15.640892461379034</v>
      </c>
      <c r="F27" s="161">
        <v>0</v>
      </c>
      <c r="G27" s="161">
        <v>100</v>
      </c>
      <c r="H27" s="161"/>
      <c r="I27" s="143" t="s">
        <v>82</v>
      </c>
    </row>
    <row r="28" spans="1:9" ht="12.75">
      <c r="A28" s="1" t="s">
        <v>162</v>
      </c>
      <c r="B28" s="160">
        <v>55.26983377538326</v>
      </c>
      <c r="C28" s="160">
        <v>15.66629050546526</v>
      </c>
      <c r="D28" s="160">
        <v>10.733352312303888</v>
      </c>
      <c r="E28" s="160">
        <v>18.073033686748236</v>
      </c>
      <c r="F28" s="160">
        <v>0.2574897200993539</v>
      </c>
      <c r="G28" s="160">
        <v>100</v>
      </c>
      <c r="H28" s="160"/>
      <c r="I28" s="16" t="s">
        <v>82</v>
      </c>
    </row>
    <row r="29" spans="1:9" ht="12.75">
      <c r="A29" s="22" t="s">
        <v>86</v>
      </c>
      <c r="B29" s="163">
        <v>49.60029031329392</v>
      </c>
      <c r="C29" s="163">
        <v>18.675708490669773</v>
      </c>
      <c r="D29" s="163">
        <v>17.413081365024173</v>
      </c>
      <c r="E29" s="163">
        <v>14.032521875210039</v>
      </c>
      <c r="F29" s="163">
        <v>0.278397955802097</v>
      </c>
      <c r="G29" s="163">
        <v>100</v>
      </c>
      <c r="H29" s="163"/>
      <c r="I29" s="162" t="s">
        <v>82</v>
      </c>
    </row>
    <row r="30" spans="1:9" ht="15.75" customHeight="1">
      <c r="A30" s="268">
        <v>2010</v>
      </c>
      <c r="B30" s="268"/>
      <c r="C30" s="268"/>
      <c r="D30" s="268"/>
      <c r="E30" s="268"/>
      <c r="F30" s="268"/>
      <c r="G30" s="268"/>
      <c r="H30" s="268"/>
      <c r="I30" s="268"/>
    </row>
    <row r="31" spans="1:14" ht="12.75">
      <c r="A31" s="1" t="s">
        <v>165</v>
      </c>
      <c r="B31" s="160">
        <v>75.06</v>
      </c>
      <c r="C31" s="160">
        <v>9.7</v>
      </c>
      <c r="D31" s="160">
        <v>10.14</v>
      </c>
      <c r="E31" s="160">
        <v>5.1</v>
      </c>
      <c r="F31" s="160"/>
      <c r="G31" s="160">
        <v>100</v>
      </c>
      <c r="H31" s="160"/>
      <c r="I31" s="33" t="s">
        <v>82</v>
      </c>
      <c r="K31" s="165"/>
      <c r="L31" s="165"/>
      <c r="M31" s="165"/>
      <c r="N31" s="165"/>
    </row>
    <row r="32" spans="1:17" ht="12.75">
      <c r="A32" s="1" t="s">
        <v>164</v>
      </c>
      <c r="B32" s="160">
        <v>33.68</v>
      </c>
      <c r="C32" s="160">
        <v>25.89</v>
      </c>
      <c r="D32" s="160">
        <v>14.48</v>
      </c>
      <c r="E32" s="160">
        <v>25.9</v>
      </c>
      <c r="F32" s="160"/>
      <c r="G32" s="160">
        <v>100</v>
      </c>
      <c r="H32" s="160"/>
      <c r="I32" s="16" t="s">
        <v>82</v>
      </c>
      <c r="K32" s="165"/>
      <c r="L32" s="165"/>
      <c r="M32" s="165"/>
      <c r="N32" s="165"/>
      <c r="Q32" s="164"/>
    </row>
    <row r="33" spans="1:19" s="78" customFormat="1" ht="12.75">
      <c r="A33" s="78" t="s">
        <v>163</v>
      </c>
      <c r="B33" s="161">
        <v>54.12</v>
      </c>
      <c r="C33" s="161">
        <v>17.89</v>
      </c>
      <c r="D33" s="161">
        <v>12.33</v>
      </c>
      <c r="E33" s="161">
        <v>15.64</v>
      </c>
      <c r="F33" s="161"/>
      <c r="G33" s="161">
        <v>100</v>
      </c>
      <c r="H33" s="161"/>
      <c r="I33" s="143" t="s">
        <v>82</v>
      </c>
      <c r="K33" s="164"/>
      <c r="L33" s="164"/>
      <c r="M33" s="164"/>
      <c r="N33" s="164"/>
      <c r="Q33" s="1"/>
      <c r="R33" s="1"/>
      <c r="S33" s="1"/>
    </row>
    <row r="34" spans="1:9" ht="12.75">
      <c r="A34" s="1" t="s">
        <v>162</v>
      </c>
      <c r="B34" s="160">
        <v>51.84</v>
      </c>
      <c r="C34" s="160">
        <v>17.83</v>
      </c>
      <c r="D34" s="160">
        <v>12.69</v>
      </c>
      <c r="E34" s="160">
        <v>17.62</v>
      </c>
      <c r="F34" s="160"/>
      <c r="G34" s="160">
        <v>100</v>
      </c>
      <c r="H34" s="160"/>
      <c r="I34" s="16" t="s">
        <v>82</v>
      </c>
    </row>
    <row r="35" spans="1:17" ht="12.75">
      <c r="A35" s="6" t="s">
        <v>86</v>
      </c>
      <c r="B35" s="159">
        <v>47</v>
      </c>
      <c r="C35" s="159">
        <v>19.56</v>
      </c>
      <c r="D35" s="159">
        <v>19.54</v>
      </c>
      <c r="E35" s="159">
        <v>13.83</v>
      </c>
      <c r="F35" s="159"/>
      <c r="G35" s="159">
        <v>100</v>
      </c>
      <c r="H35" s="159"/>
      <c r="I35" s="158" t="s">
        <v>82</v>
      </c>
      <c r="Q35" s="38"/>
    </row>
    <row r="36" spans="1:13" s="38" customFormat="1" ht="12.75" customHeight="1">
      <c r="A36" s="5" t="s">
        <v>1</v>
      </c>
      <c r="B36" s="3"/>
      <c r="C36" s="3"/>
      <c r="D36" s="3"/>
      <c r="E36" s="3"/>
      <c r="F36" s="3"/>
      <c r="G36" s="3"/>
      <c r="H36" s="3"/>
      <c r="I36" s="39"/>
      <c r="J36" s="39"/>
      <c r="K36" s="39"/>
      <c r="L36" s="39"/>
      <c r="M36" s="39"/>
    </row>
    <row r="37" spans="12:14" ht="12.75">
      <c r="L37" s="130"/>
      <c r="N37" s="130"/>
    </row>
    <row r="38" spans="1:6" ht="12.75">
      <c r="A38" s="157"/>
      <c r="B38" s="157"/>
      <c r="C38" s="157"/>
      <c r="D38" s="157"/>
      <c r="E38" s="157"/>
      <c r="F38" s="157"/>
    </row>
    <row r="39" ht="12.75" customHeight="1">
      <c r="K39" s="164"/>
    </row>
    <row r="45" spans="1:8" s="156" customFormat="1" ht="25.5" customHeight="1">
      <c r="A45" s="1"/>
      <c r="B45" s="1"/>
      <c r="C45" s="1"/>
      <c r="D45" s="1"/>
      <c r="E45" s="1"/>
      <c r="F45" s="1"/>
      <c r="G45" s="1"/>
      <c r="H45" s="1"/>
    </row>
    <row r="46" spans="1:8" s="156" customFormat="1" ht="12.75">
      <c r="A46" s="1"/>
      <c r="B46" s="1"/>
      <c r="C46" s="1"/>
      <c r="D46" s="1"/>
      <c r="E46" s="1"/>
      <c r="F46" s="1"/>
      <c r="G46" s="1"/>
      <c r="H46" s="1"/>
    </row>
    <row r="47" spans="1:8" s="156" customFormat="1" ht="12.75">
      <c r="A47" s="1"/>
      <c r="B47" s="1"/>
      <c r="C47" s="1"/>
      <c r="D47" s="1"/>
      <c r="E47" s="1"/>
      <c r="F47" s="1"/>
      <c r="G47" s="1"/>
      <c r="H47" s="1"/>
    </row>
    <row r="48" spans="1:8" s="156" customFormat="1" ht="12.75">
      <c r="A48" s="1"/>
      <c r="B48" s="1"/>
      <c r="C48" s="1"/>
      <c r="D48" s="1"/>
      <c r="E48" s="1"/>
      <c r="F48" s="1"/>
      <c r="G48" s="1"/>
      <c r="H48" s="1"/>
    </row>
    <row r="49" spans="1:8" s="156" customFormat="1" ht="12.75">
      <c r="A49" s="1"/>
      <c r="B49" s="1"/>
      <c r="C49" s="1"/>
      <c r="D49" s="1"/>
      <c r="E49" s="1"/>
      <c r="F49" s="1"/>
      <c r="G49" s="1"/>
      <c r="H49" s="1"/>
    </row>
    <row r="50" spans="1:8" s="156" customFormat="1" ht="12.75">
      <c r="A50" s="1"/>
      <c r="B50" s="1"/>
      <c r="C50" s="1"/>
      <c r="D50" s="1"/>
      <c r="E50" s="1"/>
      <c r="F50" s="1"/>
      <c r="G50" s="1"/>
      <c r="H50" s="1"/>
    </row>
    <row r="51" spans="1:8" s="156" customFormat="1" ht="12.75">
      <c r="A51" s="1"/>
      <c r="B51" s="1"/>
      <c r="C51" s="1"/>
      <c r="D51" s="1"/>
      <c r="E51" s="1"/>
      <c r="F51" s="1"/>
      <c r="G51" s="1"/>
      <c r="H51" s="1"/>
    </row>
    <row r="52" spans="1:8" s="156" customFormat="1" ht="12.75">
      <c r="A52" s="1"/>
      <c r="B52" s="1"/>
      <c r="C52" s="1"/>
      <c r="D52" s="1"/>
      <c r="E52" s="1"/>
      <c r="F52" s="1"/>
      <c r="G52" s="1"/>
      <c r="H52" s="1"/>
    </row>
    <row r="53" spans="1:8" s="156" customFormat="1" ht="12.75">
      <c r="A53" s="1"/>
      <c r="B53" s="1"/>
      <c r="C53" s="1"/>
      <c r="D53" s="1"/>
      <c r="E53" s="1"/>
      <c r="F53" s="1"/>
      <c r="G53" s="1"/>
      <c r="H53" s="1"/>
    </row>
    <row r="54" spans="1:8" s="156" customFormat="1" ht="12.75">
      <c r="A54" s="1"/>
      <c r="B54" s="1"/>
      <c r="C54" s="1"/>
      <c r="D54" s="1"/>
      <c r="E54" s="1"/>
      <c r="F54" s="1"/>
      <c r="G54" s="1"/>
      <c r="H54" s="1"/>
    </row>
    <row r="55" spans="1:8" s="156" customFormat="1" ht="12.75">
      <c r="A55" s="1"/>
      <c r="B55" s="1"/>
      <c r="C55" s="1"/>
      <c r="D55" s="1"/>
      <c r="E55" s="1"/>
      <c r="F55" s="1"/>
      <c r="G55" s="1"/>
      <c r="H55" s="1"/>
    </row>
    <row r="56" spans="1:8" s="156" customFormat="1" ht="12.75">
      <c r="A56" s="1"/>
      <c r="B56" s="1"/>
      <c r="C56" s="1"/>
      <c r="D56" s="1"/>
      <c r="E56" s="1"/>
      <c r="F56" s="1"/>
      <c r="G56" s="1"/>
      <c r="H56" s="1"/>
    </row>
    <row r="57" spans="1:8" s="156" customFormat="1" ht="12.75">
      <c r="A57" s="1"/>
      <c r="B57" s="1"/>
      <c r="C57" s="1"/>
      <c r="D57" s="1"/>
      <c r="E57" s="1"/>
      <c r="F57" s="1"/>
      <c r="G57" s="1"/>
      <c r="H57" s="1"/>
    </row>
    <row r="58" spans="1:8" s="156" customFormat="1" ht="12.75">
      <c r="A58" s="1"/>
      <c r="B58" s="1"/>
      <c r="C58" s="1"/>
      <c r="D58" s="1"/>
      <c r="E58" s="1"/>
      <c r="F58" s="1"/>
      <c r="G58" s="1"/>
      <c r="H58" s="1"/>
    </row>
    <row r="59" spans="1:8" s="156" customFormat="1" ht="12.75">
      <c r="A59" s="1"/>
      <c r="B59" s="1"/>
      <c r="C59" s="1"/>
      <c r="D59" s="1"/>
      <c r="E59" s="1"/>
      <c r="F59" s="1"/>
      <c r="G59" s="1"/>
      <c r="H59" s="1"/>
    </row>
    <row r="60" spans="1:8" s="156" customFormat="1" ht="12.75">
      <c r="A60" s="1"/>
      <c r="B60" s="1"/>
      <c r="C60" s="1"/>
      <c r="D60" s="1"/>
      <c r="E60" s="1"/>
      <c r="F60" s="1"/>
      <c r="G60" s="1"/>
      <c r="H60" s="1"/>
    </row>
  </sheetData>
  <sheetProtection/>
  <mergeCells count="12">
    <mergeCell ref="A9:I9"/>
    <mergeCell ref="A13:I13"/>
    <mergeCell ref="A17:I17"/>
    <mergeCell ref="A18:I18"/>
    <mergeCell ref="A24:I24"/>
    <mergeCell ref="A30:I30"/>
    <mergeCell ref="A1:I1"/>
    <mergeCell ref="A2:A3"/>
    <mergeCell ref="B2:G2"/>
    <mergeCell ref="I2:I3"/>
    <mergeCell ref="A4:I4"/>
    <mergeCell ref="A5:I5"/>
  </mergeCells>
  <printOptions/>
  <pageMargins left="0.984251968503937" right="0.5905511811023623" top="1.3385826771653544" bottom="0.7874015748031497" header="0" footer="0.787401574803149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schiuma</dc:creator>
  <cp:keywords/>
  <dc:description/>
  <cp:lastModifiedBy>schiuma</cp:lastModifiedBy>
  <cp:lastPrinted>2012-02-18T18:36:54Z</cp:lastPrinted>
  <dcterms:created xsi:type="dcterms:W3CDTF">2011-01-28T15:07:31Z</dcterms:created>
  <dcterms:modified xsi:type="dcterms:W3CDTF">2012-07-19T11:40:21Z</dcterms:modified>
  <cp:category/>
  <cp:version/>
  <cp:contentType/>
  <cp:contentStatus/>
</cp:coreProperties>
</file>