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8505" firstSheet="1" activeTab="1"/>
  </bookViews>
  <sheets>
    <sheet name="Foglio1" sheetId="1" r:id="rId1"/>
    <sheet name="Tav.13.1" sheetId="2" r:id="rId2"/>
    <sheet name="Tav.13.2" sheetId="3" r:id="rId3"/>
    <sheet name="Tav.13.3" sheetId="4" r:id="rId4"/>
    <sheet name="Tav.13.4" sheetId="5" r:id="rId5"/>
    <sheet name="Tav.13.5" sheetId="6" r:id="rId6"/>
    <sheet name="Tav.13.6 " sheetId="7" r:id="rId7"/>
    <sheet name="Tav.13.7" sheetId="8" r:id="rId8"/>
    <sheet name="Tav.13.8" sheetId="9" r:id="rId9"/>
  </sheets>
  <definedNames>
    <definedName name="_xlnm.Print_Area" localSheetId="2">'Tav.13.2'!$A$1:$I$6</definedName>
  </definedNames>
  <calcPr fullCalcOnLoad="1"/>
</workbook>
</file>

<file path=xl/sharedStrings.xml><?xml version="1.0" encoding="utf-8"?>
<sst xmlns="http://schemas.openxmlformats.org/spreadsheetml/2006/main" count="77" uniqueCount="31">
  <si>
    <r>
      <t>Fonte:</t>
    </r>
    <r>
      <rPr>
        <sz val="8.5"/>
        <rFont val="Garamond"/>
        <family val="1"/>
      </rPr>
      <t xml:space="preserve"> Ns. elaborazioni su dati Istat,  La Ricerca e sviluppo in Italia</t>
    </r>
  </si>
  <si>
    <t>Italia</t>
  </si>
  <si>
    <t>Mezzogiorno</t>
  </si>
  <si>
    <t>Basilicata</t>
  </si>
  <si>
    <t>Tavola 13.1 - Spesa totale in R&amp;S intra muros in percentuale sul PIL. Anni 2001-2008</t>
  </si>
  <si>
    <t>Tavola 13.2 - Spese in R&amp;S della Pubblica Amministrazione e dell'Università in percentuale sul PIL.
                       Anni 2001-2007</t>
  </si>
  <si>
    <t>Tavola 13.3 - Spese in R&amp;S delle imprese pubbliche e private in percentuale sul PIL. Anni 2001-2008</t>
  </si>
  <si>
    <t>(a)Unità espresse in equivalenti tempo pieno</t>
  </si>
  <si>
    <r>
      <t>Numero addetti</t>
    </r>
    <r>
      <rPr>
        <vertAlign val="superscript"/>
        <sz val="9.5"/>
        <rFont val="Garamond"/>
        <family val="1"/>
      </rPr>
      <t>(a)</t>
    </r>
  </si>
  <si>
    <t>Addetti alla R&amp;S per 1.000 abitanti</t>
  </si>
  <si>
    <t>Tavola 13.4 - Addetti alla R&amp;S. Anni 2001-2008</t>
  </si>
  <si>
    <t>(a) EPO: Ufficio Brevetti Europeo</t>
  </si>
  <si>
    <r>
      <t>Fonte:</t>
    </r>
    <r>
      <rPr>
        <sz val="8.5"/>
        <rFont val="Garamond"/>
        <family val="1"/>
      </rPr>
      <t xml:space="preserve"> Istat, Statistiche per politiche di sviluppo</t>
    </r>
  </si>
  <si>
    <t xml:space="preserve">Brevetti registrati per milione di abitanti </t>
  </si>
  <si>
    <r>
      <t xml:space="preserve">Tavola 13.5 - Brevetti registrati presso l'EPO. Anni 2001-2007 </t>
    </r>
    <r>
      <rPr>
        <sz val="10"/>
        <rFont val="Garamond"/>
        <family val="1"/>
      </rPr>
      <t>(a)</t>
    </r>
  </si>
  <si>
    <r>
      <t>Fonte:</t>
    </r>
    <r>
      <rPr>
        <sz val="8.5"/>
        <rFont val="Garamond"/>
        <family val="1"/>
      </rPr>
      <t xml:space="preserve"> Banca d'Italia,</t>
    </r>
    <r>
      <rPr>
        <i/>
        <sz val="8.5"/>
        <rFont val="Garamond"/>
        <family val="1"/>
      </rPr>
      <t xml:space="preserve"> </t>
    </r>
    <r>
      <rPr>
        <sz val="8.5"/>
        <rFont val="Garamond"/>
        <family val="1"/>
      </rPr>
      <t>Ufficio Italiano Cambi</t>
    </r>
  </si>
  <si>
    <r>
      <t xml:space="preserve">Tavola 13.6 - Bilancia dei pagamenti tecnologica, saldi. Anni 2003-2009 </t>
    </r>
    <r>
      <rPr>
        <i/>
        <sz val="10"/>
        <rFont val="Garamond"/>
        <family val="1"/>
      </rPr>
      <t>(migliaia di euro)</t>
    </r>
  </si>
  <si>
    <r>
      <t>Fonte:</t>
    </r>
    <r>
      <rPr>
        <sz val="8.5"/>
        <rFont val="Garamond"/>
        <family val="1"/>
      </rPr>
      <t xml:space="preserve"> Istat, La Ricerca e sviluppo in Italia, Anni 2007 e 2008</t>
    </r>
  </si>
  <si>
    <t>Totale</t>
  </si>
  <si>
    <t>Università</t>
  </si>
  <si>
    <t>Imprese</t>
  </si>
  <si>
    <t>Istituzioni private non profit</t>
  </si>
  <si>
    <t>Istituzioni pubbliche</t>
  </si>
  <si>
    <t>Mezzo-
giorno</t>
  </si>
  <si>
    <t>COMPOSIZIONE PERCENTUALE</t>
  </si>
  <si>
    <t>VALORI ASSOLUTI</t>
  </si>
  <si>
    <r>
      <t xml:space="preserve">                      </t>
    </r>
    <r>
      <rPr>
        <i/>
        <sz val="10"/>
        <rFont val="Garamond"/>
        <family val="1"/>
      </rPr>
      <t xml:space="preserve"> composizione percentuale</t>
    </r>
    <r>
      <rPr>
        <sz val="10"/>
        <rFont val="Garamond"/>
        <family val="1"/>
      </rPr>
      <t>)</t>
    </r>
  </si>
  <si>
    <r>
      <t>Tavola 13.7 - Spesa totale in R&amp;S intra muros per settore istituzionale. Anni 2007-2008</t>
    </r>
    <r>
      <rPr>
        <sz val="10"/>
        <rFont val="Garamond"/>
        <family val="1"/>
      </rPr>
      <t xml:space="preserve"> (</t>
    </r>
    <r>
      <rPr>
        <i/>
        <sz val="10"/>
        <rFont val="Garamond"/>
        <family val="1"/>
      </rPr>
      <t>valori assoluti in migliaia euro e composizione percentuale)</t>
    </r>
  </si>
  <si>
    <t>(a) I consulenti che operano all'interno di imprese, istituzioni pubbliche e istituzioni private non profit nello sviluppo delle attività di R&amp;S vengono considerati a tutti gli effetti personale di ricerca.</t>
  </si>
  <si>
    <t>Mezzo-giorno</t>
  </si>
  <si>
    <r>
      <t xml:space="preserve">Tavola 13.8 - Addetti alla R&amp;S per settore istituzionale. Anni 2007-2008 </t>
    </r>
    <r>
      <rPr>
        <sz val="10"/>
        <rFont val="Garamond"/>
        <family val="1"/>
      </rPr>
      <t>(</t>
    </r>
    <r>
      <rPr>
        <i/>
        <sz val="10"/>
        <rFont val="Garamond"/>
        <family val="1"/>
      </rPr>
      <t>unità espresse in equivalenti tempo pieno</t>
    </r>
    <r>
      <rPr>
        <sz val="10"/>
        <rFont val="Garamond"/>
        <family val="1"/>
      </rPr>
      <t>) (a)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</si>
</sst>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#,##0.0"/>
    <numFmt numFmtId="166" formatCode="_-* #,##0.0_-;\-* #,##0.0_-;_-* &quot;-&quot;??_-;_-@_-"/>
    <numFmt numFmtId="167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i/>
      <sz val="8.5"/>
      <name val="Garamond"/>
      <family val="1"/>
    </font>
    <font>
      <sz val="8.5"/>
      <name val="Garamond"/>
      <family val="1"/>
    </font>
    <font>
      <sz val="9.5"/>
      <name val="Garamond"/>
      <family val="1"/>
    </font>
    <font>
      <b/>
      <sz val="10"/>
      <name val="Garamond"/>
      <family val="1"/>
    </font>
    <font>
      <sz val="8"/>
      <name val="Tahoma"/>
      <family val="2"/>
    </font>
    <font>
      <vertAlign val="superscript"/>
      <sz val="9.5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sz val="8.5"/>
      <name val="Arial"/>
      <family val="2"/>
    </font>
    <font>
      <i/>
      <sz val="10"/>
      <name val="Garamond"/>
      <family val="1"/>
    </font>
    <font>
      <b/>
      <sz val="9.5"/>
      <name val="Garamond"/>
      <family val="1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18" fillId="0" borderId="0" xfId="48">
      <alignment/>
      <protection/>
    </xf>
    <xf numFmtId="0" fontId="18" fillId="0" borderId="0" xfId="48" applyBorder="1">
      <alignment/>
      <protection/>
    </xf>
    <xf numFmtId="0" fontId="19" fillId="0" borderId="0" xfId="48" applyFont="1" applyFill="1" applyBorder="1">
      <alignment/>
      <protection/>
    </xf>
    <xf numFmtId="164" fontId="21" fillId="0" borderId="10" xfId="45" applyNumberFormat="1" applyFont="1" applyFill="1" applyBorder="1" applyAlignment="1">
      <alignment horizontal="right"/>
    </xf>
    <xf numFmtId="0" fontId="21" fillId="0" borderId="10" xfId="48" applyFont="1" applyFill="1" applyBorder="1">
      <alignment/>
      <protection/>
    </xf>
    <xf numFmtId="164" fontId="21" fillId="0" borderId="0" xfId="45" applyNumberFormat="1" applyFont="1" applyFill="1" applyBorder="1" applyAlignment="1">
      <alignment horizontal="right"/>
    </xf>
    <xf numFmtId="164" fontId="21" fillId="0" borderId="0" xfId="45" applyNumberFormat="1" applyFont="1" applyFill="1" applyAlignment="1">
      <alignment horizontal="right"/>
    </xf>
    <xf numFmtId="0" fontId="21" fillId="0" borderId="0" xfId="48" applyFont="1" applyFill="1">
      <alignment/>
      <protection/>
    </xf>
    <xf numFmtId="0" fontId="21" fillId="0" borderId="11" xfId="48" applyFont="1" applyFill="1" applyBorder="1" applyAlignment="1">
      <alignment horizontal="right" vertical="center" wrapText="1"/>
      <protection/>
    </xf>
    <xf numFmtId="0" fontId="21" fillId="0" borderId="11" xfId="48" applyFont="1" applyBorder="1">
      <alignment/>
      <protection/>
    </xf>
    <xf numFmtId="0" fontId="22" fillId="0" borderId="10" xfId="48" applyFont="1" applyFill="1" applyBorder="1" applyAlignment="1">
      <alignment horizontal="left"/>
      <protection/>
    </xf>
    <xf numFmtId="0" fontId="22" fillId="0" borderId="10" xfId="48" applyFont="1" applyFill="1" applyBorder="1" applyAlignment="1">
      <alignment horizontal="left" wrapText="1"/>
      <protection/>
    </xf>
    <xf numFmtId="164" fontId="21" fillId="0" borderId="10" xfId="48" applyNumberFormat="1" applyFont="1" applyBorder="1">
      <alignment/>
      <protection/>
    </xf>
    <xf numFmtId="164" fontId="21" fillId="0" borderId="0" xfId="48" applyNumberFormat="1" applyFont="1">
      <alignment/>
      <protection/>
    </xf>
    <xf numFmtId="0" fontId="21" fillId="0" borderId="0" xfId="48" applyFont="1" applyFill="1" applyBorder="1">
      <alignment/>
      <protection/>
    </xf>
    <xf numFmtId="3" fontId="21" fillId="0" borderId="10" xfId="45" applyNumberFormat="1" applyFont="1" applyFill="1" applyBorder="1" applyAlignment="1">
      <alignment horizontal="right"/>
    </xf>
    <xf numFmtId="3" fontId="21" fillId="0" borderId="0" xfId="45" applyNumberFormat="1" applyFont="1" applyFill="1" applyAlignment="1">
      <alignment horizontal="right"/>
    </xf>
    <xf numFmtId="0" fontId="21" fillId="0" borderId="10" xfId="48" applyFont="1" applyFill="1" applyBorder="1" applyAlignment="1">
      <alignment vertical="center" wrapText="1"/>
      <protection/>
    </xf>
    <xf numFmtId="0" fontId="21" fillId="0" borderId="10" xfId="48" applyFont="1" applyFill="1" applyBorder="1" applyAlignment="1">
      <alignment horizontal="right" vertical="center" wrapText="1"/>
      <protection/>
    </xf>
    <xf numFmtId="0" fontId="21" fillId="0" borderId="10" xfId="48" applyFont="1" applyBorder="1">
      <alignment/>
      <protection/>
    </xf>
    <xf numFmtId="0" fontId="21" fillId="0" borderId="11" xfId="48" applyFont="1" applyFill="1" applyBorder="1" applyAlignment="1">
      <alignment horizontal="center" vertical="center" wrapText="1"/>
      <protection/>
    </xf>
    <xf numFmtId="0" fontId="21" fillId="0" borderId="11" xfId="48" applyFont="1" applyBorder="1" applyAlignment="1">
      <alignment horizontal="center"/>
      <protection/>
    </xf>
    <xf numFmtId="0" fontId="22" fillId="0" borderId="0" xfId="48" applyFont="1" applyFill="1" applyBorder="1" applyAlignment="1">
      <alignment horizontal="left" vertical="center"/>
      <protection/>
    </xf>
    <xf numFmtId="0" fontId="25" fillId="0" borderId="0" xfId="48" applyFont="1">
      <alignment/>
      <protection/>
    </xf>
    <xf numFmtId="164" fontId="26" fillId="0" borderId="0" xfId="45" applyNumberFormat="1" applyFont="1" applyFill="1" applyBorder="1" applyAlignment="1">
      <alignment horizontal="right"/>
    </xf>
    <xf numFmtId="165" fontId="27" fillId="0" borderId="10" xfId="47" applyNumberFormat="1" applyFont="1" applyBorder="1" applyAlignment="1">
      <alignment horizontal="right"/>
      <protection/>
    </xf>
    <xf numFmtId="165" fontId="28" fillId="0" borderId="0" xfId="47" applyNumberFormat="1" applyFont="1" applyBorder="1" applyAlignment="1">
      <alignment horizontal="right"/>
      <protection/>
    </xf>
    <xf numFmtId="0" fontId="26" fillId="0" borderId="0" xfId="48" applyFont="1" applyFill="1" applyBorder="1" applyAlignment="1">
      <alignment horizontal="center" vertical="center" wrapText="1"/>
      <protection/>
    </xf>
    <xf numFmtId="0" fontId="21" fillId="0" borderId="0" xfId="48" applyFont="1" applyBorder="1" applyAlignment="1">
      <alignment horizontal="center"/>
      <protection/>
    </xf>
    <xf numFmtId="0" fontId="29" fillId="0" borderId="0" xfId="48" applyFont="1">
      <alignment/>
      <protection/>
    </xf>
    <xf numFmtId="0" fontId="22" fillId="0" borderId="10" xfId="48" applyFont="1" applyFill="1" applyBorder="1" applyAlignment="1">
      <alignment horizontal="left" vertical="center"/>
      <protection/>
    </xf>
    <xf numFmtId="0" fontId="19" fillId="0" borderId="12" xfId="48" applyFont="1" applyFill="1" applyBorder="1" applyAlignment="1">
      <alignment horizontal="left"/>
      <protection/>
    </xf>
    <xf numFmtId="166" fontId="31" fillId="0" borderId="10" xfId="45" applyNumberFormat="1" applyFont="1" applyBorder="1" applyAlignment="1">
      <alignment/>
    </xf>
    <xf numFmtId="0" fontId="32" fillId="0" borderId="10" xfId="48" applyFont="1" applyBorder="1">
      <alignment/>
      <protection/>
    </xf>
    <xf numFmtId="167" fontId="31" fillId="0" borderId="10" xfId="45" applyNumberFormat="1" applyFont="1" applyBorder="1" applyAlignment="1">
      <alignment/>
    </xf>
    <xf numFmtId="49" fontId="31" fillId="0" borderId="10" xfId="48" applyNumberFormat="1" applyFont="1" applyBorder="1" applyAlignment="1">
      <alignment horizontal="left" wrapText="1"/>
      <protection/>
    </xf>
    <xf numFmtId="166" fontId="21" fillId="0" borderId="0" xfId="45" applyNumberFormat="1" applyFont="1" applyBorder="1" applyAlignment="1">
      <alignment/>
    </xf>
    <xf numFmtId="167" fontId="21" fillId="0" borderId="0" xfId="45" applyNumberFormat="1" applyFont="1" applyBorder="1" applyAlignment="1">
      <alignment/>
    </xf>
    <xf numFmtId="49" fontId="21" fillId="0" borderId="0" xfId="48" applyNumberFormat="1" applyFont="1" applyBorder="1" applyAlignment="1">
      <alignment horizontal="left" wrapText="1"/>
      <protection/>
    </xf>
    <xf numFmtId="0" fontId="21" fillId="0" borderId="0" xfId="48" applyNumberFormat="1" applyFont="1" applyBorder="1" applyAlignment="1" quotePrefix="1">
      <alignment horizontal="center"/>
      <protection/>
    </xf>
    <xf numFmtId="166" fontId="31" fillId="0" borderId="0" xfId="45" applyNumberFormat="1" applyFont="1" applyBorder="1" applyAlignment="1">
      <alignment/>
    </xf>
    <xf numFmtId="0" fontId="32" fillId="0" borderId="0" xfId="48" applyFont="1" applyBorder="1">
      <alignment/>
      <protection/>
    </xf>
    <xf numFmtId="167" fontId="31" fillId="0" borderId="0" xfId="45" applyNumberFormat="1" applyFont="1" applyBorder="1" applyAlignment="1">
      <alignment/>
    </xf>
    <xf numFmtId="49" fontId="31" fillId="0" borderId="0" xfId="48" applyNumberFormat="1" applyFont="1" applyBorder="1" applyAlignment="1">
      <alignment horizontal="left" wrapText="1"/>
      <protection/>
    </xf>
    <xf numFmtId="49" fontId="21" fillId="0" borderId="0" xfId="48" applyNumberFormat="1" applyFont="1" applyBorder="1" applyAlignment="1">
      <alignment horizontal="left" vertical="center"/>
      <protection/>
    </xf>
    <xf numFmtId="0" fontId="21" fillId="0" borderId="10" xfId="48" applyFont="1" applyBorder="1" applyAlignment="1">
      <alignment horizontal="right" vertical="top"/>
      <protection/>
    </xf>
    <xf numFmtId="0" fontId="21" fillId="0" borderId="10" xfId="48" applyFont="1" applyBorder="1" applyAlignment="1">
      <alignment horizontal="right" vertical="top" wrapText="1"/>
      <protection/>
    </xf>
    <xf numFmtId="0" fontId="21" fillId="0" borderId="10" xfId="48" applyNumberFormat="1" applyFont="1" applyBorder="1" applyAlignment="1" quotePrefix="1">
      <alignment horizontal="right" vertical="top"/>
      <protection/>
    </xf>
    <xf numFmtId="0" fontId="18" fillId="0" borderId="10" xfId="48" applyBorder="1" applyAlignment="1">
      <alignment horizontal="right" vertical="top"/>
      <protection/>
    </xf>
    <xf numFmtId="0" fontId="18" fillId="0" borderId="10" xfId="48" applyBorder="1" applyAlignment="1">
      <alignment horizontal="right" vertical="top"/>
      <protection/>
    </xf>
    <xf numFmtId="49" fontId="21" fillId="0" borderId="11" xfId="48" applyNumberFormat="1" applyFont="1" applyBorder="1" applyAlignment="1">
      <alignment horizontal="center" vertical="top"/>
      <protection/>
    </xf>
    <xf numFmtId="0" fontId="18" fillId="0" borderId="12" xfId="48" applyBorder="1" applyAlignment="1">
      <alignment horizontal="right" vertical="top"/>
      <protection/>
    </xf>
    <xf numFmtId="0" fontId="18" fillId="0" borderId="12" xfId="48" applyBorder="1" applyAlignment="1">
      <alignment horizontal="right" vertical="top"/>
      <protection/>
    </xf>
    <xf numFmtId="0" fontId="18" fillId="0" borderId="0" xfId="48" applyFill="1">
      <alignment/>
      <protection/>
    </xf>
    <xf numFmtId="0" fontId="22" fillId="0" borderId="0" xfId="48" applyFont="1" applyFill="1" applyBorder="1" applyAlignment="1">
      <alignment horizontal="left"/>
      <protection/>
    </xf>
    <xf numFmtId="0" fontId="20" fillId="0" borderId="0" xfId="48" applyFont="1" applyFill="1" applyBorder="1" applyAlignment="1">
      <alignment horizontal="left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ewSty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I6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2.00390625" style="1" customWidth="1"/>
    <col min="2" max="8" width="10.7109375" style="1" customWidth="1"/>
    <col min="9" max="9" width="10.57421875" style="1" bestFit="1" customWidth="1"/>
    <col min="10" max="16384" width="9.140625" style="1" customWidth="1"/>
  </cols>
  <sheetData>
    <row r="1" spans="1:8" ht="25.5" customHeight="1">
      <c r="A1" s="11" t="s">
        <v>4</v>
      </c>
      <c r="B1" s="11"/>
      <c r="C1" s="11"/>
      <c r="D1" s="11"/>
      <c r="E1" s="11"/>
      <c r="F1" s="11"/>
      <c r="G1" s="11"/>
      <c r="H1" s="11"/>
    </row>
    <row r="2" spans="1:9" ht="12.75">
      <c r="A2" s="10"/>
      <c r="B2" s="9">
        <v>2001</v>
      </c>
      <c r="C2" s="9">
        <v>2002</v>
      </c>
      <c r="D2" s="9">
        <v>2003</v>
      </c>
      <c r="E2" s="9">
        <v>2004</v>
      </c>
      <c r="F2" s="9">
        <v>2005</v>
      </c>
      <c r="G2" s="9">
        <v>2006</v>
      </c>
      <c r="H2" s="9">
        <v>2007</v>
      </c>
      <c r="I2" s="9">
        <v>2008</v>
      </c>
    </row>
    <row r="3" spans="1:9" ht="12.75">
      <c r="A3" s="8" t="s">
        <v>3</v>
      </c>
      <c r="B3" s="7">
        <v>0.8</v>
      </c>
      <c r="C3" s="7">
        <v>0.7</v>
      </c>
      <c r="D3" s="7">
        <v>0.5</v>
      </c>
      <c r="E3" s="7">
        <v>0.2</v>
      </c>
      <c r="F3" s="7">
        <v>0.5</v>
      </c>
      <c r="G3" s="6">
        <v>0.7</v>
      </c>
      <c r="H3" s="6">
        <v>0.7</v>
      </c>
      <c r="I3" s="6">
        <v>0.6825110714328284</v>
      </c>
    </row>
    <row r="4" spans="1:9" ht="12.75">
      <c r="A4" s="8" t="s">
        <v>2</v>
      </c>
      <c r="B4" s="7">
        <v>0.7</v>
      </c>
      <c r="C4" s="7">
        <v>0.8</v>
      </c>
      <c r="D4" s="7">
        <v>0.8</v>
      </c>
      <c r="E4" s="7">
        <v>0.8</v>
      </c>
      <c r="F4" s="7">
        <v>0.7</v>
      </c>
      <c r="G4" s="6">
        <v>0.9</v>
      </c>
      <c r="H4" s="6">
        <v>0.9</v>
      </c>
      <c r="I4" s="6">
        <v>0.9144441996510423</v>
      </c>
    </row>
    <row r="5" spans="1:9" ht="12.75">
      <c r="A5" s="5" t="s">
        <v>1</v>
      </c>
      <c r="B5" s="4">
        <v>1.1</v>
      </c>
      <c r="C5" s="4">
        <v>1.1</v>
      </c>
      <c r="D5" s="4">
        <v>1.1</v>
      </c>
      <c r="E5" s="4">
        <v>1.1</v>
      </c>
      <c r="F5" s="4">
        <v>1</v>
      </c>
      <c r="G5" s="4">
        <v>1.1</v>
      </c>
      <c r="H5" s="4">
        <v>1.1</v>
      </c>
      <c r="I5" s="4">
        <v>1.2312605852351932</v>
      </c>
    </row>
    <row r="6" spans="1:8" ht="12.75">
      <c r="A6" s="3" t="s">
        <v>0</v>
      </c>
      <c r="G6" s="2"/>
      <c r="H6" s="2"/>
    </row>
  </sheetData>
  <sheetProtection/>
  <mergeCells count="1">
    <mergeCell ref="A1:H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I6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2.00390625" style="1" customWidth="1"/>
    <col min="2" max="9" width="7.7109375" style="1" customWidth="1"/>
    <col min="10" max="16384" width="9.140625" style="1" customWidth="1"/>
  </cols>
  <sheetData>
    <row r="1" spans="1:8" ht="25.5" customHeight="1">
      <c r="A1" s="12" t="s">
        <v>5</v>
      </c>
      <c r="B1" s="12"/>
      <c r="C1" s="12"/>
      <c r="D1" s="12"/>
      <c r="E1" s="12"/>
      <c r="F1" s="12"/>
      <c r="G1" s="12"/>
      <c r="H1" s="12"/>
    </row>
    <row r="2" spans="1:9" ht="12.75">
      <c r="A2" s="10"/>
      <c r="B2" s="9">
        <v>2001</v>
      </c>
      <c r="C2" s="9">
        <v>2002</v>
      </c>
      <c r="D2" s="9">
        <v>2003</v>
      </c>
      <c r="E2" s="9">
        <v>2004</v>
      </c>
      <c r="F2" s="9">
        <v>2005</v>
      </c>
      <c r="G2" s="9">
        <v>2006</v>
      </c>
      <c r="H2" s="9">
        <v>2007</v>
      </c>
      <c r="I2" s="9">
        <v>2008</v>
      </c>
    </row>
    <row r="3" spans="1:9" ht="12.75">
      <c r="A3" s="8" t="s">
        <v>3</v>
      </c>
      <c r="B3" s="7">
        <v>0.40493041749503</v>
      </c>
      <c r="C3" s="7">
        <v>0.315764260012349</v>
      </c>
      <c r="D3" s="7">
        <v>0.30935838948646</v>
      </c>
      <c r="E3" s="7">
        <v>0.362930523609116</v>
      </c>
      <c r="F3" s="7">
        <v>0.333114584576224</v>
      </c>
      <c r="G3" s="7">
        <v>0.528739216297682</v>
      </c>
      <c r="H3" s="7">
        <v>0.5</v>
      </c>
      <c r="I3" s="7">
        <v>0.5177245026666454</v>
      </c>
    </row>
    <row r="4" spans="1:9" ht="12.75">
      <c r="A4" s="8" t="s">
        <v>2</v>
      </c>
      <c r="B4" s="7">
        <v>0.545625428518484</v>
      </c>
      <c r="C4" s="7">
        <v>0.570476451273567</v>
      </c>
      <c r="D4" s="7">
        <v>0.561792591423852</v>
      </c>
      <c r="E4" s="7">
        <v>0.587729573775294</v>
      </c>
      <c r="F4" s="7">
        <v>0.543347685111359</v>
      </c>
      <c r="G4" s="7">
        <v>0.612693115536332</v>
      </c>
      <c r="H4" s="7">
        <v>0.6</v>
      </c>
      <c r="I4" s="7">
        <v>0.61620117728354</v>
      </c>
    </row>
    <row r="5" spans="1:9" ht="12.75">
      <c r="A5" s="5" t="s">
        <v>1</v>
      </c>
      <c r="B5" s="4">
        <v>0.553524032629847</v>
      </c>
      <c r="C5" s="4">
        <v>0.568011678582351</v>
      </c>
      <c r="D5" s="4">
        <v>0.567787096407491</v>
      </c>
      <c r="E5" s="4">
        <v>0.555226325666522</v>
      </c>
      <c r="F5" s="4">
        <v>0.518970256770716</v>
      </c>
      <c r="G5" s="4">
        <v>0.540193353833597</v>
      </c>
      <c r="H5" s="4">
        <v>0.5</v>
      </c>
      <c r="I5" s="4">
        <v>0.5431045312950128</v>
      </c>
    </row>
    <row r="6" spans="1:8" ht="12.75">
      <c r="A6" s="3" t="s">
        <v>0</v>
      </c>
      <c r="G6" s="2"/>
      <c r="H6" s="2"/>
    </row>
  </sheetData>
  <sheetProtection/>
  <mergeCells count="1">
    <mergeCell ref="A1:H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/>
  <dimension ref="A1:I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1.8515625" style="1" customWidth="1"/>
    <col min="2" max="8" width="10.7109375" style="1" customWidth="1"/>
    <col min="9" max="16384" width="9.140625" style="1" customWidth="1"/>
  </cols>
  <sheetData>
    <row r="1" spans="1:9" ht="25.5" customHeight="1">
      <c r="A1" s="11" t="s">
        <v>6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0"/>
      <c r="B2" s="9">
        <v>2001</v>
      </c>
      <c r="C2" s="9">
        <v>2002</v>
      </c>
      <c r="D2" s="9">
        <v>2003</v>
      </c>
      <c r="E2" s="9">
        <v>2004</v>
      </c>
      <c r="F2" s="9">
        <v>2005</v>
      </c>
      <c r="G2" s="9">
        <v>2006</v>
      </c>
      <c r="H2" s="9">
        <v>2007</v>
      </c>
      <c r="I2" s="9">
        <v>2008</v>
      </c>
    </row>
    <row r="3" spans="1:9" ht="12.75">
      <c r="A3" s="8" t="s">
        <v>3</v>
      </c>
      <c r="B3" s="14">
        <v>0.39506958250497004</v>
      </c>
      <c r="C3" s="14">
        <v>0.384235739987651</v>
      </c>
      <c r="D3" s="14">
        <v>0.19064161051354</v>
      </c>
      <c r="E3" s="14">
        <v>0.162930523609116</v>
      </c>
      <c r="F3" s="14">
        <v>0.166885415423776</v>
      </c>
      <c r="G3" s="7">
        <v>0.2</v>
      </c>
      <c r="H3" s="7">
        <v>0.2</v>
      </c>
      <c r="I3" s="7">
        <v>0.16449384352694715</v>
      </c>
    </row>
    <row r="4" spans="1:9" ht="12.75">
      <c r="A4" s="8" t="s">
        <v>2</v>
      </c>
      <c r="B4" s="14">
        <v>0.154374571481516</v>
      </c>
      <c r="C4" s="14">
        <v>0.229523548726433</v>
      </c>
      <c r="D4" s="14">
        <v>0.23820740857614808</v>
      </c>
      <c r="E4" s="14">
        <v>0.21227042622470604</v>
      </c>
      <c r="F4" s="14">
        <v>0.3</v>
      </c>
      <c r="G4" s="7">
        <v>0.3</v>
      </c>
      <c r="H4" s="7">
        <v>0.3</v>
      </c>
      <c r="I4" s="7">
        <v>0.2762355390916368</v>
      </c>
    </row>
    <row r="5" spans="1:9" ht="12.75">
      <c r="A5" s="5" t="s">
        <v>1</v>
      </c>
      <c r="B5" s="13">
        <v>0.5464759673701531</v>
      </c>
      <c r="C5" s="13">
        <v>0.5319883214176491</v>
      </c>
      <c r="D5" s="13">
        <v>0.5322129035925091</v>
      </c>
      <c r="E5" s="13">
        <v>0.5447736743334781</v>
      </c>
      <c r="F5" s="13">
        <v>0.6</v>
      </c>
      <c r="G5" s="4">
        <v>0.6</v>
      </c>
      <c r="H5" s="4">
        <v>0.6</v>
      </c>
      <c r="I5" s="4">
        <v>0.6488583707391502</v>
      </c>
    </row>
    <row r="6" spans="1:8" ht="12.75">
      <c r="A6" s="3" t="s">
        <v>0</v>
      </c>
      <c r="G6" s="2"/>
      <c r="H6" s="2"/>
    </row>
  </sheetData>
  <sheetProtection/>
  <mergeCells count="1">
    <mergeCell ref="A1:I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/>
  <dimension ref="A1:K8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3.421875" style="1" customWidth="1"/>
    <col min="2" max="9" width="6.7109375" style="1" customWidth="1"/>
    <col min="10" max="16384" width="9.140625" style="1" customWidth="1"/>
  </cols>
  <sheetData>
    <row r="1" spans="1:11" ht="25.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.75" customHeight="1">
      <c r="A2" s="23"/>
      <c r="B2" s="22" t="s">
        <v>9</v>
      </c>
      <c r="C2" s="22"/>
      <c r="D2" s="22"/>
      <c r="E2" s="22"/>
      <c r="F2" s="22"/>
      <c r="G2" s="22"/>
      <c r="H2" s="22"/>
      <c r="I2" s="22"/>
      <c r="J2" s="21" t="s">
        <v>8</v>
      </c>
      <c r="K2" s="21"/>
    </row>
    <row r="3" spans="1:11" ht="22.5" customHeight="1">
      <c r="A3" s="20"/>
      <c r="B3" s="19">
        <v>2001</v>
      </c>
      <c r="C3" s="19">
        <v>2002</v>
      </c>
      <c r="D3" s="19">
        <v>2003</v>
      </c>
      <c r="E3" s="19">
        <v>2004</v>
      </c>
      <c r="F3" s="19">
        <v>2005</v>
      </c>
      <c r="G3" s="19">
        <v>2006</v>
      </c>
      <c r="H3" s="19">
        <v>2007</v>
      </c>
      <c r="I3" s="19">
        <v>2008</v>
      </c>
      <c r="J3" s="18">
        <v>2007</v>
      </c>
      <c r="K3" s="18">
        <v>2008</v>
      </c>
    </row>
    <row r="4" spans="1:11" ht="12.75">
      <c r="A4" s="8" t="s">
        <v>3</v>
      </c>
      <c r="B4" s="7">
        <v>1.52898555568181</v>
      </c>
      <c r="C4" s="7">
        <v>1.13540357484662</v>
      </c>
      <c r="D4" s="7">
        <v>1.18593993571901</v>
      </c>
      <c r="E4" s="7">
        <v>1.18788886226421</v>
      </c>
      <c r="F4" s="7">
        <v>1.22019230123161</v>
      </c>
      <c r="G4" s="7">
        <v>1.88337674958496</v>
      </c>
      <c r="H4" s="7">
        <v>2</v>
      </c>
      <c r="I4" s="7">
        <v>2.2709846462683716</v>
      </c>
      <c r="J4" s="17">
        <v>1184.3</v>
      </c>
      <c r="K4" s="17">
        <v>1341.7</v>
      </c>
    </row>
    <row r="5" spans="1:11" ht="12.75">
      <c r="A5" s="8" t="s">
        <v>2</v>
      </c>
      <c r="B5" s="7">
        <v>1.49422888012726</v>
      </c>
      <c r="C5" s="7">
        <v>1.56830547226153</v>
      </c>
      <c r="D5" s="7">
        <v>1.58806456729306</v>
      </c>
      <c r="E5" s="7">
        <v>1.63247615842348</v>
      </c>
      <c r="F5" s="7">
        <v>1.71901495290861</v>
      </c>
      <c r="G5" s="7">
        <v>1.83296563283379</v>
      </c>
      <c r="H5" s="7">
        <v>1.9</v>
      </c>
      <c r="I5" s="7">
        <v>2.128142704079477</v>
      </c>
      <c r="J5" s="17">
        <v>38630</v>
      </c>
      <c r="K5" s="17">
        <v>44353.7</v>
      </c>
    </row>
    <row r="6" spans="1:11" ht="12.75">
      <c r="A6" s="5" t="s">
        <v>1</v>
      </c>
      <c r="B6" s="4">
        <v>2.70116738063918</v>
      </c>
      <c r="C6" s="4">
        <v>2.86967186719425</v>
      </c>
      <c r="D6" s="4">
        <v>2.80928325977808</v>
      </c>
      <c r="E6" s="4">
        <v>2.81951742070648</v>
      </c>
      <c r="F6" s="4">
        <v>2.9902139918576</v>
      </c>
      <c r="G6" s="4">
        <v>3.25750792323758</v>
      </c>
      <c r="H6" s="4">
        <v>3.5</v>
      </c>
      <c r="I6" s="4">
        <v>3.9947517204746967</v>
      </c>
      <c r="J6" s="16">
        <v>208376</v>
      </c>
      <c r="K6" s="16">
        <v>239014.7</v>
      </c>
    </row>
    <row r="7" spans="1:8" ht="12.75">
      <c r="A7" s="3" t="s">
        <v>0</v>
      </c>
      <c r="G7" s="2"/>
      <c r="H7" s="2"/>
    </row>
    <row r="8" ht="12.75">
      <c r="A8" s="15" t="s">
        <v>7</v>
      </c>
    </row>
  </sheetData>
  <sheetProtection/>
  <mergeCells count="3">
    <mergeCell ref="B2:I2"/>
    <mergeCell ref="J2:K2"/>
    <mergeCell ref="A1:K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8"/>
  <dimension ref="A1:I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1.8515625" style="24" customWidth="1"/>
    <col min="2" max="8" width="8.7109375" style="24" customWidth="1"/>
    <col min="9" max="10" width="9.140625" style="24" customWidth="1"/>
    <col min="11" max="11" width="11.00390625" style="24" bestFit="1" customWidth="1"/>
    <col min="12" max="16384" width="9.140625" style="24" customWidth="1"/>
  </cols>
  <sheetData>
    <row r="1" spans="1:8" ht="25.5" customHeight="1">
      <c r="A1" s="11" t="s">
        <v>14</v>
      </c>
      <c r="B1" s="11"/>
      <c r="C1" s="11"/>
      <c r="D1" s="11"/>
      <c r="E1" s="11"/>
      <c r="F1" s="11"/>
      <c r="G1" s="11"/>
      <c r="H1" s="11"/>
    </row>
    <row r="2" spans="1:8" ht="15.75" customHeight="1">
      <c r="A2" s="23"/>
      <c r="B2" s="22" t="s">
        <v>13</v>
      </c>
      <c r="C2" s="22"/>
      <c r="D2" s="22"/>
      <c r="E2" s="22"/>
      <c r="F2" s="22"/>
      <c r="G2" s="22"/>
      <c r="H2" s="29"/>
    </row>
    <row r="3" spans="1:9" ht="23.25" customHeight="1">
      <c r="A3" s="10"/>
      <c r="B3" s="9">
        <v>2001</v>
      </c>
      <c r="C3" s="9">
        <v>2002</v>
      </c>
      <c r="D3" s="9">
        <v>2003</v>
      </c>
      <c r="E3" s="9">
        <v>2004</v>
      </c>
      <c r="F3" s="9">
        <v>2005</v>
      </c>
      <c r="G3" s="9">
        <v>2006</v>
      </c>
      <c r="H3" s="9">
        <v>2007</v>
      </c>
      <c r="I3" s="28"/>
    </row>
    <row r="4" spans="1:9" ht="12.75">
      <c r="A4" s="15" t="s">
        <v>3</v>
      </c>
      <c r="B4" s="27">
        <v>3.34204493045205</v>
      </c>
      <c r="C4" s="27">
        <v>5.57653968176882</v>
      </c>
      <c r="D4" s="27">
        <v>12.9332621892227</v>
      </c>
      <c r="E4" s="27">
        <v>2.68108644325397</v>
      </c>
      <c r="F4" s="27">
        <v>10.4146369323183</v>
      </c>
      <c r="G4" s="27">
        <v>8.43580018626247</v>
      </c>
      <c r="H4" s="27">
        <v>5.88663657377453</v>
      </c>
      <c r="I4" s="25"/>
    </row>
    <row r="5" spans="1:9" ht="12.75">
      <c r="A5" s="15" t="s">
        <v>2</v>
      </c>
      <c r="B5" s="27">
        <v>11.3851345344291</v>
      </c>
      <c r="C5" s="27">
        <v>10.5082944223828</v>
      </c>
      <c r="D5" s="27">
        <v>11.6440666132408</v>
      </c>
      <c r="E5" s="27">
        <v>14.5444598153093</v>
      </c>
      <c r="F5" s="27">
        <v>14.625834213177</v>
      </c>
      <c r="G5" s="27">
        <v>13.6526755486458</v>
      </c>
      <c r="H5" s="27">
        <v>8.52283863433535</v>
      </c>
      <c r="I5" s="25"/>
    </row>
    <row r="6" spans="1:9" ht="12.75">
      <c r="A6" s="5" t="s">
        <v>1</v>
      </c>
      <c r="B6" s="26">
        <v>69.3826446454905</v>
      </c>
      <c r="C6" s="26">
        <v>72.9252828583579</v>
      </c>
      <c r="D6" s="26">
        <v>74.9290107314673</v>
      </c>
      <c r="E6" s="26">
        <v>79.0481391504403</v>
      </c>
      <c r="F6" s="26">
        <v>82.112827292788</v>
      </c>
      <c r="G6" s="26">
        <v>83.2975082632357</v>
      </c>
      <c r="H6" s="26">
        <v>55.8355181718401</v>
      </c>
      <c r="I6" s="25"/>
    </row>
    <row r="7" ht="12.75">
      <c r="A7" s="3" t="s">
        <v>12</v>
      </c>
    </row>
    <row r="8" ht="12.75">
      <c r="A8" s="15" t="s">
        <v>11</v>
      </c>
    </row>
  </sheetData>
  <sheetProtection/>
  <mergeCells count="2">
    <mergeCell ref="A1:H1"/>
    <mergeCell ref="B2:G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9"/>
  <dimension ref="A1:I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2.00390625" style="1" customWidth="1"/>
    <col min="2" max="6" width="10.7109375" style="1" customWidth="1"/>
    <col min="7" max="7" width="9.57421875" style="1" customWidth="1"/>
    <col min="8" max="8" width="10.7109375" style="1" customWidth="1"/>
    <col min="9" max="16384" width="9.140625" style="1" customWidth="1"/>
  </cols>
  <sheetData>
    <row r="1" spans="1:8" ht="25.5" customHeight="1">
      <c r="A1" s="31" t="s">
        <v>16</v>
      </c>
      <c r="B1" s="31"/>
      <c r="C1" s="31"/>
      <c r="D1" s="31"/>
      <c r="E1" s="31"/>
      <c r="F1" s="31"/>
      <c r="G1" s="31"/>
      <c r="H1" s="31"/>
    </row>
    <row r="2" spans="1:9" ht="12.75">
      <c r="A2" s="10"/>
      <c r="B2" s="9">
        <v>2003</v>
      </c>
      <c r="C2" s="9">
        <v>2004</v>
      </c>
      <c r="D2" s="9">
        <v>2005</v>
      </c>
      <c r="E2" s="9">
        <v>2006</v>
      </c>
      <c r="F2" s="9">
        <v>2007</v>
      </c>
      <c r="G2" s="9">
        <v>2008</v>
      </c>
      <c r="H2" s="9">
        <v>2009</v>
      </c>
      <c r="I2" s="2"/>
    </row>
    <row r="3" spans="1:9" ht="12.75">
      <c r="A3" s="8" t="s">
        <v>3</v>
      </c>
      <c r="B3" s="7">
        <v>-4765</v>
      </c>
      <c r="C3" s="7">
        <v>-3155</v>
      </c>
      <c r="D3" s="7">
        <v>-1845</v>
      </c>
      <c r="E3" s="7">
        <v>-96</v>
      </c>
      <c r="F3" s="7">
        <v>92</v>
      </c>
      <c r="G3" s="7">
        <f>+H3-73</f>
        <v>175</v>
      </c>
      <c r="H3" s="7">
        <v>248</v>
      </c>
      <c r="I3" s="2"/>
    </row>
    <row r="4" spans="1:9" ht="12.75">
      <c r="A4" s="8" t="s">
        <v>2</v>
      </c>
      <c r="B4" s="7">
        <v>6214</v>
      </c>
      <c r="C4" s="7">
        <v>-4233</v>
      </c>
      <c r="D4" s="7">
        <v>-6286</v>
      </c>
      <c r="E4" s="7">
        <v>-7807</v>
      </c>
      <c r="F4" s="7">
        <v>4191</v>
      </c>
      <c r="G4" s="7">
        <f>+H4+13803</f>
        <v>-23723</v>
      </c>
      <c r="H4" s="7">
        <v>-37526</v>
      </c>
      <c r="I4" s="2"/>
    </row>
    <row r="5" spans="1:9" ht="12.75">
      <c r="A5" s="5" t="s">
        <v>1</v>
      </c>
      <c r="B5" s="4">
        <v>-608240</v>
      </c>
      <c r="C5" s="4">
        <v>-167755</v>
      </c>
      <c r="D5" s="4">
        <v>-231643</v>
      </c>
      <c r="E5" s="4">
        <v>779631</v>
      </c>
      <c r="F5" s="4">
        <v>816868</v>
      </c>
      <c r="G5" s="4">
        <f>+H5-188250</f>
        <v>-2065</v>
      </c>
      <c r="H5" s="4">
        <v>186185</v>
      </c>
      <c r="I5" s="2"/>
    </row>
    <row r="6" s="30" customFormat="1" ht="11.25">
      <c r="A6" s="3" t="s">
        <v>15</v>
      </c>
    </row>
  </sheetData>
  <sheetProtection/>
  <mergeCells count="1">
    <mergeCell ref="A1:H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0"/>
  <dimension ref="A1:H17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23.57421875" style="1" customWidth="1"/>
    <col min="2" max="4" width="11.140625" style="1" customWidth="1"/>
    <col min="5" max="5" width="0.5625" style="1" customWidth="1"/>
    <col min="6" max="8" width="9.7109375" style="1" customWidth="1"/>
    <col min="9" max="16384" width="9.140625" style="1" customWidth="1"/>
  </cols>
  <sheetData>
    <row r="1" spans="1:8" ht="12.75" customHeight="1">
      <c r="A1" s="55" t="s">
        <v>27</v>
      </c>
      <c r="B1" s="55"/>
      <c r="C1" s="55"/>
      <c r="D1" s="55"/>
      <c r="E1" s="55"/>
      <c r="F1" s="55"/>
      <c r="G1" s="55"/>
      <c r="H1" s="55"/>
    </row>
    <row r="2" spans="1:8" ht="12.75" customHeight="1">
      <c r="A2" s="55" t="s">
        <v>26</v>
      </c>
      <c r="B2" s="55"/>
      <c r="C2" s="55"/>
      <c r="D2" s="55"/>
      <c r="E2" s="55"/>
      <c r="F2" s="55"/>
      <c r="G2" s="54"/>
      <c r="H2" s="54"/>
    </row>
    <row r="3" spans="1:8" ht="12.75">
      <c r="A3" s="53"/>
      <c r="B3" s="51" t="s">
        <v>25</v>
      </c>
      <c r="C3" s="51"/>
      <c r="D3" s="51"/>
      <c r="E3" s="52"/>
      <c r="F3" s="51" t="s">
        <v>24</v>
      </c>
      <c r="G3" s="51"/>
      <c r="H3" s="51"/>
    </row>
    <row r="4" spans="1:8" ht="24.75" customHeight="1">
      <c r="A4" s="50"/>
      <c r="B4" s="48" t="s">
        <v>3</v>
      </c>
      <c r="C4" s="46" t="s">
        <v>2</v>
      </c>
      <c r="D4" s="46" t="s">
        <v>1</v>
      </c>
      <c r="E4" s="49"/>
      <c r="F4" s="48" t="s">
        <v>3</v>
      </c>
      <c r="G4" s="47" t="s">
        <v>23</v>
      </c>
      <c r="H4" s="46" t="s">
        <v>1</v>
      </c>
    </row>
    <row r="5" spans="1:8" ht="12.75">
      <c r="A5" s="45"/>
      <c r="B5" s="40">
        <v>2007</v>
      </c>
      <c r="C5" s="40"/>
      <c r="D5" s="40"/>
      <c r="E5" s="40"/>
      <c r="F5" s="40"/>
      <c r="G5" s="40"/>
      <c r="H5" s="40"/>
    </row>
    <row r="6" spans="1:8" ht="12.75">
      <c r="A6" s="39" t="s">
        <v>22</v>
      </c>
      <c r="B6" s="38">
        <v>33849</v>
      </c>
      <c r="C6" s="38">
        <v>346710</v>
      </c>
      <c r="D6" s="38">
        <v>2644257</v>
      </c>
      <c r="E6" s="2"/>
      <c r="F6" s="37">
        <f>+B6/B$10*100</f>
        <v>45.03292755936939</v>
      </c>
      <c r="G6" s="37">
        <f>+C6/C$10*100</f>
        <v>10.836401005909059</v>
      </c>
      <c r="H6" s="37">
        <f>+D6/D$10*100</f>
        <v>14.503886927190543</v>
      </c>
    </row>
    <row r="7" spans="1:8" ht="12.75">
      <c r="A7" s="39" t="s">
        <v>21</v>
      </c>
      <c r="B7" s="38">
        <v>23</v>
      </c>
      <c r="C7" s="38">
        <v>82154</v>
      </c>
      <c r="D7" s="38">
        <v>637211</v>
      </c>
      <c r="E7" s="2"/>
      <c r="F7" s="37">
        <f>+B7/B$10*100</f>
        <v>0.03059934810084481</v>
      </c>
      <c r="G7" s="37">
        <f>+C7/C$10*100</f>
        <v>2.5677185204910526</v>
      </c>
      <c r="H7" s="37">
        <f>+D7/D$10*100</f>
        <v>3.4951354171557503</v>
      </c>
    </row>
    <row r="8" spans="1:8" ht="12.75">
      <c r="A8" s="39" t="s">
        <v>20</v>
      </c>
      <c r="B8" s="38">
        <v>18412</v>
      </c>
      <c r="C8" s="38">
        <v>1004798</v>
      </c>
      <c r="D8" s="38">
        <v>9454656</v>
      </c>
      <c r="E8" s="2"/>
      <c r="F8" s="37">
        <f>+B8/B$10*100</f>
        <v>24.495443357945852</v>
      </c>
      <c r="G8" s="37">
        <f>+C8/C$10*100</f>
        <v>31.404903400350182</v>
      </c>
      <c r="H8" s="37">
        <f>+D8/D$10*100</f>
        <v>51.859279018447765</v>
      </c>
    </row>
    <row r="9" spans="1:8" ht="12.75">
      <c r="A9" s="39" t="s">
        <v>19</v>
      </c>
      <c r="B9" s="38">
        <v>22881</v>
      </c>
      <c r="C9" s="38">
        <v>1765832</v>
      </c>
      <c r="D9" s="38">
        <v>5495244</v>
      </c>
      <c r="E9" s="2"/>
      <c r="F9" s="37">
        <f>+B9/B$10*100</f>
        <v>30.441029734583914</v>
      </c>
      <c r="G9" s="37">
        <f>+C9/C$10*100</f>
        <v>55.190977073249705</v>
      </c>
      <c r="H9" s="37">
        <f>+D9/D$10*100</f>
        <v>30.141698637205938</v>
      </c>
    </row>
    <row r="10" spans="1:8" ht="12.75">
      <c r="A10" s="44" t="s">
        <v>18</v>
      </c>
      <c r="B10" s="43">
        <v>75165</v>
      </c>
      <c r="C10" s="43">
        <v>3199494</v>
      </c>
      <c r="D10" s="43">
        <v>18231368</v>
      </c>
      <c r="E10" s="42"/>
      <c r="F10" s="41">
        <f>+B10/B$10*100</f>
        <v>100</v>
      </c>
      <c r="G10" s="41">
        <f>+C10/C$10*100</f>
        <v>100</v>
      </c>
      <c r="H10" s="41">
        <f>+D10/D$10*100</f>
        <v>100</v>
      </c>
    </row>
    <row r="11" spans="1:8" ht="12.75">
      <c r="A11" s="39"/>
      <c r="B11" s="40">
        <v>2008</v>
      </c>
      <c r="C11" s="40"/>
      <c r="D11" s="40"/>
      <c r="E11" s="40"/>
      <c r="F11" s="40"/>
      <c r="G11" s="40"/>
      <c r="H11" s="40"/>
    </row>
    <row r="12" spans="1:8" ht="12.75">
      <c r="A12" s="39" t="s">
        <v>22</v>
      </c>
      <c r="B12" s="38">
        <v>30741</v>
      </c>
      <c r="C12" s="38">
        <v>367441</v>
      </c>
      <c r="D12" s="38">
        <v>2417087</v>
      </c>
      <c r="E12" s="2"/>
      <c r="F12" s="37">
        <f>+B12/B$16*100</f>
        <v>39.95347144602428</v>
      </c>
      <c r="G12" s="37">
        <f>+C12/C$16*100</f>
        <v>10.828943591448388</v>
      </c>
      <c r="H12" s="37">
        <f>+D12/D$16*100</f>
        <v>12.520938923690759</v>
      </c>
    </row>
    <row r="13" spans="1:8" ht="12.75">
      <c r="A13" s="39" t="s">
        <v>21</v>
      </c>
      <c r="B13" s="38">
        <v>33</v>
      </c>
      <c r="C13" s="38">
        <v>81661</v>
      </c>
      <c r="D13" s="38">
        <v>616130</v>
      </c>
      <c r="E13" s="2"/>
      <c r="F13" s="37">
        <f>+B13/B$16*100</f>
        <v>0.042889449195497906</v>
      </c>
      <c r="G13" s="37">
        <f>+C13/C$16*100</f>
        <v>2.4066513062539747</v>
      </c>
      <c r="H13" s="37">
        <f>+D13/D$16*100</f>
        <v>3.1916625669881085</v>
      </c>
    </row>
    <row r="14" spans="1:8" ht="12.75">
      <c r="A14" s="39" t="s">
        <v>20</v>
      </c>
      <c r="B14" s="38">
        <v>18544</v>
      </c>
      <c r="C14" s="38">
        <v>1025000</v>
      </c>
      <c r="D14" s="38">
        <v>10173147</v>
      </c>
      <c r="E14" s="2"/>
      <c r="F14" s="37">
        <f>+B14/B$16*100</f>
        <v>24.10127108731252</v>
      </c>
      <c r="G14" s="37">
        <f>+C14/C$16*100</f>
        <v>30.208025727217695</v>
      </c>
      <c r="H14" s="37">
        <f>+D14/D$16*100</f>
        <v>52.69870395593037</v>
      </c>
    </row>
    <row r="15" spans="1:8" ht="12.75">
      <c r="A15" s="39" t="s">
        <v>19</v>
      </c>
      <c r="B15" s="38">
        <v>27624</v>
      </c>
      <c r="C15" s="38">
        <v>1919036</v>
      </c>
      <c r="D15" s="38">
        <v>6097995</v>
      </c>
      <c r="E15" s="2"/>
      <c r="F15" s="37">
        <f>+B15/B$16*100</f>
        <v>35.9023680174677</v>
      </c>
      <c r="G15" s="37">
        <f>+C15/C$16*100</f>
        <v>56.55637937507995</v>
      </c>
      <c r="H15" s="37">
        <f>+D15/D$16*100</f>
        <v>31.588694553390766</v>
      </c>
    </row>
    <row r="16" spans="1:8" ht="12.75">
      <c r="A16" s="36" t="s">
        <v>18</v>
      </c>
      <c r="B16" s="35">
        <v>76942</v>
      </c>
      <c r="C16" s="35">
        <v>3393138</v>
      </c>
      <c r="D16" s="35">
        <v>19304359</v>
      </c>
      <c r="E16" s="34"/>
      <c r="F16" s="33">
        <f>+B16/B$16*100</f>
        <v>100</v>
      </c>
      <c r="G16" s="33">
        <f>+C16/C$16*100</f>
        <v>100</v>
      </c>
      <c r="H16" s="33">
        <f>+D16/D$16*100</f>
        <v>100</v>
      </c>
    </row>
    <row r="17" spans="1:8" s="2" customFormat="1" ht="12.75">
      <c r="A17" s="32" t="s">
        <v>17</v>
      </c>
      <c r="B17" s="32"/>
      <c r="C17" s="32"/>
      <c r="D17" s="32"/>
      <c r="E17" s="32"/>
      <c r="F17" s="32"/>
      <c r="G17" s="32"/>
      <c r="H17" s="32"/>
    </row>
  </sheetData>
  <sheetProtection/>
  <mergeCells count="8">
    <mergeCell ref="B11:H11"/>
    <mergeCell ref="A17:H17"/>
    <mergeCell ref="A1:H1"/>
    <mergeCell ref="A2:F2"/>
    <mergeCell ref="A3:A4"/>
    <mergeCell ref="B3:D3"/>
    <mergeCell ref="F3:H3"/>
    <mergeCell ref="B5:H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1"/>
  <dimension ref="A1:H17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23.00390625" style="1" customWidth="1"/>
    <col min="2" max="4" width="11.140625" style="1" customWidth="1"/>
    <col min="5" max="5" width="0.5625" style="1" customWidth="1"/>
    <col min="6" max="8" width="9.7109375" style="1" customWidth="1"/>
    <col min="9" max="16384" width="9.140625" style="1" customWidth="1"/>
  </cols>
  <sheetData>
    <row r="1" spans="1:8" ht="19.5" customHeight="1">
      <c r="A1" s="55" t="s">
        <v>30</v>
      </c>
      <c r="B1" s="55"/>
      <c r="C1" s="55"/>
      <c r="D1" s="55"/>
      <c r="E1" s="55"/>
      <c r="F1" s="55"/>
      <c r="G1" s="55"/>
      <c r="H1" s="55"/>
    </row>
    <row r="2" spans="1:8" ht="12.75">
      <c r="A2" s="53"/>
      <c r="B2" s="51" t="s">
        <v>25</v>
      </c>
      <c r="C2" s="51"/>
      <c r="D2" s="51"/>
      <c r="E2" s="52"/>
      <c r="F2" s="51" t="s">
        <v>24</v>
      </c>
      <c r="G2" s="51"/>
      <c r="H2" s="51"/>
    </row>
    <row r="3" spans="1:8" ht="24.75" customHeight="1">
      <c r="A3" s="50"/>
      <c r="B3" s="48" t="s">
        <v>3</v>
      </c>
      <c r="C3" s="46" t="s">
        <v>2</v>
      </c>
      <c r="D3" s="46" t="s">
        <v>1</v>
      </c>
      <c r="E3" s="49"/>
      <c r="F3" s="48" t="s">
        <v>3</v>
      </c>
      <c r="G3" s="47" t="s">
        <v>29</v>
      </c>
      <c r="H3" s="46" t="s">
        <v>1</v>
      </c>
    </row>
    <row r="4" spans="1:8" ht="12.75">
      <c r="A4" s="45"/>
      <c r="B4" s="40">
        <v>2007</v>
      </c>
      <c r="C4" s="40"/>
      <c r="D4" s="40"/>
      <c r="E4" s="40"/>
      <c r="F4" s="40"/>
      <c r="G4" s="40"/>
      <c r="H4" s="40"/>
    </row>
    <row r="5" spans="1:8" ht="12.75">
      <c r="A5" s="39" t="s">
        <v>22</v>
      </c>
      <c r="B5" s="38">
        <v>413.3</v>
      </c>
      <c r="C5" s="38">
        <v>5566.4</v>
      </c>
      <c r="D5" s="38">
        <v>35473.9</v>
      </c>
      <c r="E5" s="2"/>
      <c r="F5" s="37">
        <f>+'Tav.13.8'!B5/'Tav.13.8'!B$9*100</f>
        <v>34.89825213206114</v>
      </c>
      <c r="G5" s="37">
        <f>+'Tav.13.8'!C5/'Tav.13.8'!C$9*100</f>
        <v>14.409526274915867</v>
      </c>
      <c r="H5" s="37">
        <f>+'Tav.13.8'!D5/'Tav.13.8'!D$9*100</f>
        <v>17.02396718735051</v>
      </c>
    </row>
    <row r="6" spans="1:8" ht="12.75">
      <c r="A6" s="39" t="s">
        <v>21</v>
      </c>
      <c r="B6" s="38">
        <v>0.6</v>
      </c>
      <c r="C6" s="38">
        <v>1080.7</v>
      </c>
      <c r="D6" s="38">
        <v>8080</v>
      </c>
      <c r="E6" s="2"/>
      <c r="F6" s="37">
        <f>+'Tav.13.8'!B6/'Tav.13.8'!B$9*100</f>
        <v>0.05066283880773453</v>
      </c>
      <c r="G6" s="37">
        <f>+'Tav.13.8'!C6/'Tav.13.8'!C$9*100</f>
        <v>2.7975666580377947</v>
      </c>
      <c r="H6" s="37">
        <f>+'Tav.13.8'!D6/'Tav.13.8'!D$9*100</f>
        <v>3.8776016979749093</v>
      </c>
    </row>
    <row r="7" spans="1:8" ht="12.75">
      <c r="A7" s="39" t="s">
        <v>20</v>
      </c>
      <c r="B7" s="38">
        <v>292.9</v>
      </c>
      <c r="C7" s="38">
        <v>9619.2</v>
      </c>
      <c r="D7" s="38">
        <v>93759.8</v>
      </c>
      <c r="E7" s="2"/>
      <c r="F7" s="37">
        <f>+'Tav.13.8'!B7/'Tav.13.8'!B$9*100</f>
        <v>24.7319091446424</v>
      </c>
      <c r="G7" s="37">
        <f>+'Tav.13.8'!C7/'Tav.13.8'!C$9*100</f>
        <v>24.90085425834844</v>
      </c>
      <c r="H7" s="37">
        <f>+'Tav.13.8'!D7/'Tav.13.8'!D$9*100</f>
        <v>44.99544055467671</v>
      </c>
    </row>
    <row r="8" spans="1:8" ht="12.75">
      <c r="A8" s="39" t="s">
        <v>19</v>
      </c>
      <c r="B8" s="38">
        <v>477.5</v>
      </c>
      <c r="C8" s="38">
        <v>22363.7</v>
      </c>
      <c r="D8" s="38">
        <v>71062.524</v>
      </c>
      <c r="E8" s="2"/>
      <c r="F8" s="37">
        <f>+'Tav.13.8'!B8/'Tav.13.8'!B$9*100</f>
        <v>40.31917588448873</v>
      </c>
      <c r="G8" s="37">
        <f>+'Tav.13.8'!C8/'Tav.13.8'!C$9*100</f>
        <v>57.892052808697905</v>
      </c>
      <c r="H8" s="37">
        <f>+'Tav.13.8'!D8/'Tav.13.8'!D$9*100</f>
        <v>34.10299055999786</v>
      </c>
    </row>
    <row r="9" spans="1:8" ht="12.75">
      <c r="A9" s="44" t="s">
        <v>18</v>
      </c>
      <c r="B9" s="43">
        <f>SUM(B5:B8)</f>
        <v>1184.3</v>
      </c>
      <c r="C9" s="43">
        <f>SUM(C5:C8)</f>
        <v>38630</v>
      </c>
      <c r="D9" s="43">
        <f>SUM(D5:D8)</f>
        <v>208376.22400000002</v>
      </c>
      <c r="E9" s="42"/>
      <c r="F9" s="41">
        <f>+'Tav.13.8'!B9/'Tav.13.8'!B$9*100</f>
        <v>100</v>
      </c>
      <c r="G9" s="41">
        <f>+'Tav.13.8'!C9/'Tav.13.8'!C$9*100</f>
        <v>100</v>
      </c>
      <c r="H9" s="41">
        <f>+'Tav.13.8'!D9/'Tav.13.8'!D$9*100</f>
        <v>100</v>
      </c>
    </row>
    <row r="10" spans="1:8" ht="12.75">
      <c r="A10" s="39"/>
      <c r="B10" s="40">
        <v>2008</v>
      </c>
      <c r="C10" s="40"/>
      <c r="D10" s="40"/>
      <c r="E10" s="40"/>
      <c r="F10" s="40"/>
      <c r="G10" s="40"/>
      <c r="H10" s="40"/>
    </row>
    <row r="11" spans="1:8" ht="12.75">
      <c r="A11" s="39" t="s">
        <v>22</v>
      </c>
      <c r="B11" s="38">
        <v>476.8</v>
      </c>
      <c r="C11" s="38">
        <v>6499.8</v>
      </c>
      <c r="D11" s="38">
        <v>37470.8</v>
      </c>
      <c r="E11" s="2"/>
      <c r="F11" s="37">
        <f>+'Tav.13.8'!B11/'Tav.13.8'!B$15*100</f>
        <v>35.537005291793996</v>
      </c>
      <c r="G11" s="37">
        <f>+'Tav.13.8'!C11/'Tav.13.8'!C$15*100</f>
        <v>14.65447076568584</v>
      </c>
      <c r="H11" s="37">
        <f>+'Tav.13.8'!D11/'Tav.13.8'!D$15*100</f>
        <v>15.677194749946343</v>
      </c>
    </row>
    <row r="12" spans="1:8" ht="12.75">
      <c r="A12" s="39" t="s">
        <v>21</v>
      </c>
      <c r="B12" s="38">
        <v>0.7</v>
      </c>
      <c r="C12" s="38">
        <v>1019.6</v>
      </c>
      <c r="D12" s="38">
        <v>7922</v>
      </c>
      <c r="E12" s="2"/>
      <c r="F12" s="37">
        <f>+'Tav.13.8'!B12/'Tav.13.8'!B$15*100</f>
        <v>0.05217261682939554</v>
      </c>
      <c r="G12" s="37">
        <f>+'Tav.13.8'!C12/'Tav.13.8'!C$15*100</f>
        <v>2.298793561754713</v>
      </c>
      <c r="H12" s="37">
        <f>+'Tav.13.8'!D12/'Tav.13.8'!D$15*100</f>
        <v>3.314440492572214</v>
      </c>
    </row>
    <row r="13" spans="1:8" ht="12.75">
      <c r="A13" s="39" t="s">
        <v>20</v>
      </c>
      <c r="B13" s="38">
        <v>314.1</v>
      </c>
      <c r="C13" s="38">
        <v>9854.1</v>
      </c>
      <c r="D13" s="38">
        <v>106643.4</v>
      </c>
      <c r="E13" s="2"/>
      <c r="F13" s="37">
        <f>+'Tav.13.8'!B13/'Tav.13.8'!B$15*100</f>
        <v>23.410598494447342</v>
      </c>
      <c r="G13" s="37">
        <f>+'Tav.13.8'!C13/'Tav.13.8'!C$15*100</f>
        <v>22.217086736844955</v>
      </c>
      <c r="H13" s="37">
        <f>+'Tav.13.8'!D13/'Tav.13.8'!D$15*100</f>
        <v>44.61792517363995</v>
      </c>
    </row>
    <row r="14" spans="1:8" ht="12.75">
      <c r="A14" s="39" t="s">
        <v>19</v>
      </c>
      <c r="B14" s="38">
        <v>550.1</v>
      </c>
      <c r="C14" s="38">
        <v>26980.2</v>
      </c>
      <c r="D14" s="38">
        <v>86978.5</v>
      </c>
      <c r="E14" s="2"/>
      <c r="F14" s="37">
        <f>+'Tav.13.8'!B14/'Tav.13.8'!B$15*100</f>
        <v>41.00022359692927</v>
      </c>
      <c r="G14" s="37">
        <f>+'Tav.13.8'!C14/'Tav.13.8'!C$15*100</f>
        <v>60.829648935714495</v>
      </c>
      <c r="H14" s="37">
        <f>+'Tav.13.8'!D14/'Tav.13.8'!D$15*100</f>
        <v>36.39043958384149</v>
      </c>
    </row>
    <row r="15" spans="1:8" ht="12.75">
      <c r="A15" s="36" t="s">
        <v>18</v>
      </c>
      <c r="B15" s="35">
        <v>1341.7</v>
      </c>
      <c r="C15" s="35">
        <v>44353.7</v>
      </c>
      <c r="D15" s="35">
        <v>239014.7</v>
      </c>
      <c r="E15" s="34"/>
      <c r="F15" s="33">
        <f>+'Tav.13.8'!B15/'Tav.13.8'!B$15*100</f>
        <v>100</v>
      </c>
      <c r="G15" s="33">
        <f>+'Tav.13.8'!C15/'Tav.13.8'!C$15*100</f>
        <v>100</v>
      </c>
      <c r="H15" s="33">
        <f>+'Tav.13.8'!D15/'Tav.13.8'!D$15*100</f>
        <v>100</v>
      </c>
    </row>
    <row r="16" spans="1:8" s="2" customFormat="1" ht="12.75">
      <c r="A16" s="32" t="s">
        <v>17</v>
      </c>
      <c r="B16" s="32"/>
      <c r="C16" s="32"/>
      <c r="D16" s="32"/>
      <c r="E16" s="32"/>
      <c r="F16" s="32"/>
      <c r="G16" s="32"/>
      <c r="H16" s="32"/>
    </row>
    <row r="17" spans="1:8" ht="27.75" customHeight="1">
      <c r="A17" s="56" t="s">
        <v>28</v>
      </c>
      <c r="B17" s="56"/>
      <c r="C17" s="56"/>
      <c r="D17" s="56"/>
      <c r="E17" s="56"/>
      <c r="F17" s="56"/>
      <c r="G17" s="56"/>
      <c r="H17" s="56"/>
    </row>
  </sheetData>
  <sheetProtection/>
  <mergeCells count="8">
    <mergeCell ref="A16:H16"/>
    <mergeCell ref="A17:H17"/>
    <mergeCell ref="A1:H1"/>
    <mergeCell ref="A2:A3"/>
    <mergeCell ref="B2:D2"/>
    <mergeCell ref="F2:H2"/>
    <mergeCell ref="B4:H4"/>
    <mergeCell ref="B10:H10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schiuma</cp:lastModifiedBy>
  <dcterms:created xsi:type="dcterms:W3CDTF">2011-01-28T15:56:37Z</dcterms:created>
  <dcterms:modified xsi:type="dcterms:W3CDTF">2011-01-28T15:57:36Z</dcterms:modified>
  <cp:category/>
  <cp:version/>
  <cp:contentType/>
  <cp:contentStatus/>
</cp:coreProperties>
</file>